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6 2021\Nemocenská statistika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P43" i="7" l="1"/>
  <c r="O43" i="7"/>
  <c r="N43" i="7"/>
  <c r="M43" i="7"/>
  <c r="E43" i="7"/>
  <c r="D43" i="7"/>
  <c r="L42" i="7"/>
  <c r="K42" i="7"/>
  <c r="I42" i="7"/>
  <c r="D42" i="7"/>
  <c r="G41" i="7"/>
  <c r="F41" i="7"/>
  <c r="E41" i="7"/>
  <c r="D41" i="7"/>
  <c r="D40" i="7"/>
  <c r="D39" i="7"/>
  <c r="L38" i="7"/>
  <c r="D38" i="7"/>
  <c r="P37" i="7"/>
  <c r="O37" i="7"/>
  <c r="N37" i="7"/>
  <c r="M37" i="7"/>
  <c r="L37" i="7"/>
  <c r="K37" i="7"/>
  <c r="J37" i="7"/>
  <c r="I37" i="7"/>
  <c r="H37" i="7"/>
  <c r="G37" i="7"/>
  <c r="F37" i="7"/>
  <c r="E37" i="7"/>
  <c r="C37" i="7"/>
  <c r="Q36" i="7"/>
  <c r="P36" i="7"/>
  <c r="O36" i="7"/>
  <c r="N36" i="7"/>
  <c r="M36" i="7"/>
  <c r="L36" i="7"/>
  <c r="K36" i="7"/>
  <c r="J36" i="7"/>
  <c r="I36" i="7"/>
  <c r="H36" i="7"/>
  <c r="G36" i="7"/>
  <c r="G43" i="7" s="1"/>
  <c r="F36" i="7"/>
  <c r="F43" i="7" s="1"/>
  <c r="E36" i="7"/>
  <c r="C36" i="7"/>
  <c r="C41" i="7" s="1"/>
  <c r="P35" i="7"/>
  <c r="O35" i="7"/>
  <c r="N35" i="7"/>
  <c r="M35" i="7"/>
  <c r="L35" i="7"/>
  <c r="L43" i="7" s="1"/>
  <c r="K35" i="7"/>
  <c r="K43" i="7" s="1"/>
  <c r="J35" i="7"/>
  <c r="J42" i="7" s="1"/>
  <c r="I35" i="7"/>
  <c r="I43" i="7" s="1"/>
  <c r="H35" i="7"/>
  <c r="H43" i="7" s="1"/>
  <c r="G35" i="7"/>
  <c r="F35" i="7"/>
  <c r="E35" i="7"/>
  <c r="C35" i="7"/>
  <c r="Q34" i="7"/>
  <c r="P34" i="7"/>
  <c r="P42" i="7" s="1"/>
  <c r="O34" i="7"/>
  <c r="O42" i="7" s="1"/>
  <c r="N34" i="7"/>
  <c r="N40" i="7" s="1"/>
  <c r="M34" i="7"/>
  <c r="M40" i="7" s="1"/>
  <c r="L34" i="7"/>
  <c r="K34" i="7"/>
  <c r="J34" i="7"/>
  <c r="I34" i="7"/>
  <c r="H34" i="7"/>
  <c r="H42" i="7" s="1"/>
  <c r="G34" i="7"/>
  <c r="G42" i="7" s="1"/>
  <c r="F34" i="7"/>
  <c r="F42" i="7" s="1"/>
  <c r="E34" i="7"/>
  <c r="E42" i="7" s="1"/>
  <c r="C34" i="7"/>
  <c r="P33" i="7"/>
  <c r="P41" i="7" s="1"/>
  <c r="O33" i="7"/>
  <c r="O41" i="7" s="1"/>
  <c r="N33" i="7"/>
  <c r="M33" i="7"/>
  <c r="L33" i="7"/>
  <c r="L41" i="7" s="1"/>
  <c r="K33" i="7"/>
  <c r="K41" i="7" s="1"/>
  <c r="J33" i="7"/>
  <c r="J41" i="7" s="1"/>
  <c r="I33" i="7"/>
  <c r="I40" i="7" s="1"/>
  <c r="H33" i="7"/>
  <c r="H40" i="7" s="1"/>
  <c r="G33" i="7"/>
  <c r="F33" i="7"/>
  <c r="E33" i="7"/>
  <c r="C33" i="7"/>
  <c r="P32" i="7"/>
  <c r="P40" i="7" s="1"/>
  <c r="O32" i="7"/>
  <c r="O40" i="7" s="1"/>
  <c r="N32" i="7"/>
  <c r="M32" i="7"/>
  <c r="L32" i="7"/>
  <c r="L40" i="7" s="1"/>
  <c r="K32" i="7"/>
  <c r="K40" i="7" s="1"/>
  <c r="J32" i="7"/>
  <c r="J40" i="7" s="1"/>
  <c r="I32" i="7"/>
  <c r="H32" i="7"/>
  <c r="G32" i="7"/>
  <c r="G40" i="7" s="1"/>
  <c r="F32" i="7"/>
  <c r="F40" i="7" s="1"/>
  <c r="E32" i="7"/>
  <c r="E40" i="7" s="1"/>
  <c r="C32" i="7"/>
  <c r="C40" i="7" s="1"/>
  <c r="P31" i="7"/>
  <c r="O31" i="7"/>
  <c r="N31" i="7"/>
  <c r="M31" i="7"/>
  <c r="L31" i="7"/>
  <c r="K31" i="7"/>
  <c r="J31" i="7"/>
  <c r="I31" i="7"/>
  <c r="H31" i="7"/>
  <c r="G31" i="7"/>
  <c r="F31" i="7"/>
  <c r="E31" i="7"/>
  <c r="C31" i="7"/>
  <c r="P30" i="7"/>
  <c r="O30" i="7"/>
  <c r="O38" i="7" s="1"/>
  <c r="N30" i="7"/>
  <c r="N39" i="7" s="1"/>
  <c r="M30" i="7"/>
  <c r="M38" i="7" s="1"/>
  <c r="L30" i="7"/>
  <c r="K30" i="7"/>
  <c r="J30" i="7"/>
  <c r="I30" i="7"/>
  <c r="H30" i="7"/>
  <c r="G30" i="7"/>
  <c r="G39" i="7" s="1"/>
  <c r="F30" i="7"/>
  <c r="E30" i="7"/>
  <c r="E38" i="7" s="1"/>
  <c r="C30" i="7"/>
  <c r="C38" i="7" s="1"/>
  <c r="P29" i="7"/>
  <c r="P39" i="7" s="1"/>
  <c r="O29" i="7"/>
  <c r="O39" i="7" s="1"/>
  <c r="N29" i="7"/>
  <c r="M29" i="7"/>
  <c r="M39" i="7" s="1"/>
  <c r="L29" i="7"/>
  <c r="L39" i="7" s="1"/>
  <c r="K29" i="7"/>
  <c r="K38" i="7" s="1"/>
  <c r="J29" i="7"/>
  <c r="J38" i="7" s="1"/>
  <c r="I29" i="7"/>
  <c r="I39" i="7" s="1"/>
  <c r="H29" i="7"/>
  <c r="H38" i="7" s="1"/>
  <c r="G29" i="7"/>
  <c r="G38" i="7" s="1"/>
  <c r="F29" i="7"/>
  <c r="F38" i="7" s="1"/>
  <c r="E29" i="7"/>
  <c r="C29" i="7"/>
  <c r="C39" i="7" s="1"/>
  <c r="Q28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37" i="7" s="1"/>
  <c r="Q14" i="7"/>
  <c r="Q13" i="7"/>
  <c r="Q35" i="7" s="1"/>
  <c r="Q12" i="7"/>
  <c r="Q20" i="7" s="1"/>
  <c r="Q11" i="7"/>
  <c r="Q33" i="7" s="1"/>
  <c r="Q10" i="7"/>
  <c r="Q32" i="7" s="1"/>
  <c r="Q9" i="7"/>
  <c r="Q31" i="7" s="1"/>
  <c r="Q8" i="7"/>
  <c r="R8" i="7" s="1"/>
  <c r="Q7" i="7"/>
  <c r="Q16" i="7" s="1"/>
  <c r="Q6" i="7"/>
  <c r="R37" i="7" l="1"/>
  <c r="Q42" i="7"/>
  <c r="R28" i="7"/>
  <c r="R15" i="7"/>
  <c r="R12" i="7"/>
  <c r="R20" i="7" s="1"/>
  <c r="R6" i="7"/>
  <c r="R13" i="7"/>
  <c r="R11" i="7"/>
  <c r="Q38" i="7"/>
  <c r="R36" i="7"/>
  <c r="R31" i="7"/>
  <c r="Q40" i="7"/>
  <c r="R32" i="7"/>
  <c r="Q41" i="7"/>
  <c r="R33" i="7"/>
  <c r="Q43" i="7"/>
  <c r="R35" i="7"/>
  <c r="R14" i="7"/>
  <c r="H41" i="7"/>
  <c r="Q30" i="7"/>
  <c r="R30" i="7" s="1"/>
  <c r="P38" i="7"/>
  <c r="I41" i="7"/>
  <c r="M42" i="7"/>
  <c r="R34" i="7"/>
  <c r="N42" i="7"/>
  <c r="R9" i="7"/>
  <c r="R7" i="7"/>
  <c r="R10" i="7"/>
  <c r="N38" i="7"/>
  <c r="E39" i="7"/>
  <c r="M41" i="7"/>
  <c r="Q29" i="7"/>
  <c r="F39" i="7"/>
  <c r="N41" i="7"/>
  <c r="Q18" i="7"/>
  <c r="C43" i="7"/>
  <c r="Q17" i="7"/>
  <c r="H39" i="7"/>
  <c r="C42" i="7"/>
  <c r="J39" i="7"/>
  <c r="K39" i="7"/>
  <c r="I38" i="7"/>
  <c r="J43" i="7"/>
  <c r="R39" i="7" l="1"/>
  <c r="R41" i="7"/>
  <c r="R40" i="7"/>
  <c r="R42" i="7"/>
  <c r="R43" i="7"/>
  <c r="R29" i="7"/>
  <c r="Q39" i="7"/>
  <c r="R18" i="7"/>
  <c r="R19" i="7"/>
  <c r="R21" i="7"/>
  <c r="R17" i="7"/>
</calcChain>
</file>

<file path=xl/sharedStrings.xml><?xml version="1.0" encoding="utf-8"?>
<sst xmlns="http://schemas.openxmlformats.org/spreadsheetml/2006/main" count="90" uniqueCount="44">
  <si>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</si>
  <si>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</si>
  <si>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</si>
  <si>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</si>
  <si>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</si>
  <si>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</si>
  <si>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</si>
  <si>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</si>
  <si>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</si>
  <si>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</si>
  <si>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</si>
  <si>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</si>
  <si>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</si>
  <si>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</si>
  <si>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</si>
  <si>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</si>
  <si>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</si>
  <si>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</si>
  <si>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</si>
  <si>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</si>
  <si>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</si>
  <si>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</si>
  <si>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</si>
  <si>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</si>
  <si>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</si>
  <si>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</si>
  <si>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</si>
  <si>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</si>
  <si>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</si>
  <si>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</si>
  <si>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</si>
  <si>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</si>
  <si>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</si>
  <si>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</si>
  <si>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</si>
  <si>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</si>
  <si>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</si>
  <si>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</si>
  <si>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</si>
  <si>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</si>
  <si>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</si>
  <si>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Ukončené případy dočasné pracovní neschopnosti za 1. pololetí 2021 podle délky trvání</t>
  </si>
  <si>
    <t>Počet obyvatel</t>
  </si>
  <si>
    <t>Použitá data jsou k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</si>
</sst>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 CE"/>
      <family val="1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4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0" fontId="13" fillId="3" borderId="0" applyNumberFormat="0" applyBorder="0" applyAlignment="0" applyProtection="0"/>
    <xf numFmtId="49" fontId="2" fillId="0" borderId="0">
      <alignment horizontal="left" vertical="center" wrapText="1"/>
    </xf>
    <xf numFmtId="49" fontId="2" fillId="0" borderId="1">
      <alignment wrapText="1"/>
    </xf>
  </cellStyleXfs>
  <cellXfs count="113">
    <xf numFmtId="0" fontId="0" fillId="0" borderId="0" xfId="0"/>
    <xf numFmtId="3" fontId="14" fillId="0" borderId="1" xfId="8" applyFont="1" applyBorder="1">
      <alignment vertical="center"/>
    </xf>
    <xf numFmtId="3" fontId="15" fillId="0" borderId="1" xfId="8" applyFont="1" applyBorder="1">
      <alignment vertical="center"/>
    </xf>
    <xf numFmtId="0" fontId="16" fillId="5" borderId="13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/>
    </xf>
    <xf numFmtId="0" fontId="16" fillId="5" borderId="33" xfId="0" applyFont="1" applyFill="1" applyBorder="1" applyAlignment="1">
      <alignment vertical="center" wrapText="1"/>
    </xf>
    <xf numFmtId="3" fontId="18" fillId="6" borderId="34" xfId="0" applyNumberFormat="1" applyFont="1" applyFill="1" applyBorder="1" applyAlignment="1">
      <alignment horizontal="right" vertical="center" wrapText="1"/>
    </xf>
    <xf numFmtId="3" fontId="18" fillId="6" borderId="39" xfId="0" applyNumberFormat="1" applyFont="1" applyFill="1" applyBorder="1" applyAlignment="1">
      <alignment horizontal="right" vertical="center" wrapText="1"/>
    </xf>
    <xf numFmtId="3" fontId="18" fillId="6" borderId="40" xfId="0" applyNumberFormat="1" applyFont="1" applyFill="1" applyBorder="1" applyAlignment="1">
      <alignment horizontal="right" vertical="center" wrapText="1"/>
    </xf>
    <xf numFmtId="3" fontId="18" fillId="6" borderId="32" xfId="0" applyNumberFormat="1" applyFont="1" applyFill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 wrapText="1"/>
    </xf>
    <xf numFmtId="10" fontId="19" fillId="2" borderId="32" xfId="9" applyNumberFormat="1" applyFont="1" applyFill="1" applyBorder="1" applyAlignment="1" applyProtection="1">
      <alignment horizontal="right" vertical="center" indent="1"/>
    </xf>
    <xf numFmtId="10" fontId="22" fillId="0" borderId="7" xfId="9" applyNumberFormat="1" applyFont="1" applyBorder="1" applyAlignment="1" applyProtection="1">
      <alignment horizontal="right" vertical="center" indent="1"/>
    </xf>
    <xf numFmtId="3" fontId="11" fillId="4" borderId="31" xfId="8" applyNumberFormat="1" applyFont="1" applyFill="1" applyBorder="1" applyAlignment="1" applyProtection="1">
      <alignment horizontal="right" vertical="center"/>
    </xf>
    <xf numFmtId="3" fontId="11" fillId="4" borderId="25" xfId="8" applyNumberFormat="1" applyFont="1" applyFill="1" applyBorder="1" applyAlignment="1" applyProtection="1">
      <alignment horizontal="right" vertical="center"/>
    </xf>
    <xf numFmtId="3" fontId="15" fillId="0" borderId="10" xfId="8" applyFont="1" applyBorder="1" applyAlignment="1" applyProtection="1">
      <alignment horizontal="center" vertical="center"/>
    </xf>
    <xf numFmtId="3" fontId="11" fillId="0" borderId="30" xfId="8" applyNumberFormat="1" applyFont="1" applyBorder="1" applyAlignment="1" applyProtection="1">
      <alignment horizontal="right" vertical="center"/>
    </xf>
    <xf numFmtId="3" fontId="11" fillId="0" borderId="36" xfId="8" applyNumberFormat="1" applyFont="1" applyBorder="1" applyAlignment="1" applyProtection="1">
      <alignment horizontal="right" vertical="center"/>
    </xf>
    <xf numFmtId="3" fontId="15" fillId="0" borderId="6" xfId="8" applyNumberFormat="1" applyFont="1" applyBorder="1" applyAlignment="1" applyProtection="1">
      <alignment horizontal="right" vertical="center"/>
    </xf>
    <xf numFmtId="10" fontId="22" fillId="0" borderId="6" xfId="9" applyNumberFormat="1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center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1" fillId="0" borderId="26" xfId="8" applyNumberFormat="1" applyFont="1" applyBorder="1" applyAlignment="1" applyProtection="1">
      <alignment horizontal="right" vertical="center"/>
    </xf>
    <xf numFmtId="3" fontId="15" fillId="0" borderId="7" xfId="8" applyNumberFormat="1" applyFont="1" applyBorder="1" applyAlignment="1" applyProtection="1">
      <alignment horizontal="right" vertical="center"/>
    </xf>
    <xf numFmtId="3" fontId="15" fillId="0" borderId="12" xfId="8" applyFont="1" applyBorder="1" applyAlignment="1" applyProtection="1">
      <alignment horizontal="center" vertical="center"/>
    </xf>
    <xf numFmtId="3" fontId="11" fillId="0" borderId="22" xfId="8" applyNumberFormat="1" applyFont="1" applyBorder="1" applyAlignment="1" applyProtection="1">
      <alignment horizontal="right" vertical="center"/>
    </xf>
    <xf numFmtId="3" fontId="11" fillId="0" borderId="27" xfId="8" applyNumberFormat="1" applyFont="1" applyBorder="1" applyAlignment="1" applyProtection="1">
      <alignment horizontal="right" vertical="center"/>
    </xf>
    <xf numFmtId="3" fontId="15" fillId="0" borderId="16" xfId="8" applyNumberFormat="1" applyFont="1" applyBorder="1" applyAlignment="1" applyProtection="1">
      <alignment horizontal="right" vertical="center"/>
    </xf>
    <xf numFmtId="10" fontId="22" fillId="0" borderId="16" xfId="9" applyNumberFormat="1" applyFont="1" applyBorder="1" applyAlignment="1" applyProtection="1">
      <alignment horizontal="right" vertical="center" indent="1"/>
    </xf>
    <xf numFmtId="3" fontId="15" fillId="0" borderId="5" xfId="8" applyFont="1" applyBorder="1" applyAlignment="1" applyProtection="1">
      <alignment horizontal="center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28" xfId="8" applyNumberFormat="1" applyFont="1" applyBorder="1" applyAlignment="1" applyProtection="1">
      <alignment horizontal="right" vertical="center"/>
    </xf>
    <xf numFmtId="3" fontId="15" fillId="0" borderId="29" xfId="8" applyNumberFormat="1" applyFont="1" applyBorder="1" applyAlignment="1" applyProtection="1">
      <alignment horizontal="right" vertical="center"/>
    </xf>
    <xf numFmtId="10" fontId="22" fillId="0" borderId="29" xfId="9" applyNumberFormat="1" applyFont="1" applyBorder="1" applyAlignment="1" applyProtection="1">
      <alignment horizontal="right" vertical="center" indent="1"/>
    </xf>
    <xf numFmtId="3" fontId="11" fillId="0" borderId="1" xfId="8" applyFont="1" applyBorder="1">
      <alignment vertical="center"/>
    </xf>
    <xf numFmtId="3" fontId="11" fillId="0" borderId="1" xfId="8" applyFont="1" applyBorder="1" applyAlignment="1">
      <alignment horizontal="center" vertical="center"/>
    </xf>
    <xf numFmtId="3" fontId="15" fillId="0" borderId="1" xfId="8" applyFont="1" applyBorder="1" applyAlignment="1">
      <alignment horizontal="center" vertical="center"/>
    </xf>
    <xf numFmtId="3" fontId="14" fillId="0" borderId="0" xfId="8" applyFont="1">
      <alignment vertical="center"/>
    </xf>
    <xf numFmtId="3" fontId="15" fillId="0" borderId="11" xfId="8" applyFont="1" applyBorder="1" applyAlignment="1" applyProtection="1">
      <alignment horizontal="right" vertical="center" indent="1"/>
    </xf>
    <xf numFmtId="3" fontId="15" fillId="0" borderId="10" xfId="8" applyFont="1" applyBorder="1" applyAlignment="1" applyProtection="1">
      <alignment horizontal="right" vertical="center" indent="1"/>
    </xf>
    <xf numFmtId="49" fontId="16" fillId="5" borderId="6" xfId="15" applyFont="1" applyFill="1" applyBorder="1" applyAlignment="1" applyProtection="1">
      <alignment horizontal="center" vertical="center" wrapText="1"/>
    </xf>
    <xf numFmtId="49" fontId="16" fillId="5" borderId="7" xfId="15" applyFont="1" applyFill="1" applyBorder="1" applyAlignment="1" applyProtection="1">
      <alignment horizontal="center" vertical="center" wrapText="1"/>
    </xf>
    <xf numFmtId="0" fontId="21" fillId="0" borderId="0" xfId="4" applyFont="1" applyFill="1" applyAlignment="1" applyProtection="1">
      <alignment horizontal="center" vertical="center"/>
      <protection locked="0"/>
    </xf>
    <xf numFmtId="49" fontId="16" fillId="5" borderId="19" xfId="15" applyFont="1" applyFill="1" applyBorder="1" applyAlignment="1" applyProtection="1">
      <alignment horizontal="center" vertical="center" wrapText="1"/>
    </xf>
    <xf numFmtId="49" fontId="16" fillId="5" borderId="1" xfId="15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3" fontId="15" fillId="0" borderId="31" xfId="8" applyFont="1" applyBorder="1" applyAlignment="1" applyProtection="1">
      <alignment horizontal="center" vertical="center"/>
    </xf>
    <xf numFmtId="3" fontId="15" fillId="0" borderId="41" xfId="8" applyFont="1" applyBorder="1" applyAlignment="1" applyProtection="1">
      <alignment horizontal="center" vertical="center"/>
    </xf>
    <xf numFmtId="49" fontId="16" fillId="5" borderId="20" xfId="15" applyFont="1" applyFill="1" applyBorder="1" applyAlignment="1" applyProtection="1">
      <alignment horizontal="center" vertical="center" wrapText="1"/>
    </xf>
    <xf numFmtId="49" fontId="16" fillId="5" borderId="41" xfId="15" applyFont="1" applyFill="1" applyBorder="1" applyAlignment="1" applyProtection="1">
      <alignment horizontal="center" vertical="center" wrapText="1"/>
    </xf>
    <xf numFmtId="3" fontId="15" fillId="0" borderId="31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15" fillId="0" borderId="38" xfId="8" applyFont="1" applyBorder="1" applyAlignment="1">
      <alignment horizontal="center" vertical="center" textRotation="90" wrapText="1"/>
    </xf>
    <xf numFmtId="3" fontId="15" fillId="0" borderId="35" xfId="8" applyFont="1" applyBorder="1" applyAlignment="1">
      <alignment horizontal="center" vertical="center" textRotation="90" wrapText="1"/>
    </xf>
    <xf numFmtId="3" fontId="15" fillId="0" borderId="34" xfId="8" applyFont="1" applyBorder="1" applyAlignment="1">
      <alignment horizontal="center" vertical="center" textRotation="90" wrapText="1"/>
    </xf>
    <xf numFmtId="3" fontId="18" fillId="6" borderId="14" xfId="0" applyNumberFormat="1" applyFont="1" applyFill="1" applyBorder="1" applyAlignment="1">
      <alignment horizontal="center" vertical="center" wrapTex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5" fillId="0" borderId="31" xfId="8" applyFont="1" applyBorder="1" applyAlignment="1" applyProtection="1">
      <alignment horizontal="center" vertical="center" wrapText="1"/>
    </xf>
    <xf numFmtId="3" fontId="18" fillId="6" borderId="37" xfId="0" applyNumberFormat="1" applyFont="1" applyFill="1" applyBorder="1" applyAlignment="1">
      <alignment horizontal="center" vertical="center" wrapText="1"/>
    </xf>
    <xf numFmtId="3" fontId="7" fillId="0" borderId="0" xfId="8">
      <alignment vertical="center"/>
    </xf>
    <xf numFmtId="3" fontId="7" fillId="0" borderId="0" xfId="8" applyFont="1" applyAlignment="1">
      <alignment vertical="center"/>
    </xf>
    <xf numFmtId="3" fontId="7" fillId="0" borderId="0" xfId="8" applyFont="1" applyAlignment="1" applyProtection="1">
      <alignment vertical="center"/>
    </xf>
    <xf numFmtId="3" fontId="23" fillId="0" borderId="0" xfId="8" applyFont="1" applyAlignment="1" applyProtection="1">
      <alignment vertical="center"/>
    </xf>
    <xf numFmtId="3" fontId="24" fillId="0" borderId="18" xfId="8" applyFont="1" applyBorder="1" applyAlignment="1" applyProtection="1">
      <alignment horizontal="center" vertical="center"/>
    </xf>
    <xf numFmtId="3" fontId="24" fillId="0" borderId="20" xfId="8" applyFont="1" applyBorder="1" applyAlignment="1" applyProtection="1">
      <alignment horizontal="center" vertical="center"/>
    </xf>
    <xf numFmtId="3" fontId="25" fillId="0" borderId="18" xfId="8" applyNumberFormat="1" applyFont="1" applyBorder="1" applyAlignment="1" applyProtection="1">
      <alignment horizontal="right" vertical="center" indent="1"/>
      <protection locked="0"/>
    </xf>
    <xf numFmtId="3" fontId="25" fillId="0" borderId="24" xfId="8" applyNumberFormat="1" applyFont="1" applyBorder="1" applyAlignment="1" applyProtection="1">
      <alignment horizontal="right" vertical="center" indent="1"/>
      <protection locked="0"/>
    </xf>
    <xf numFmtId="3" fontId="25" fillId="0" borderId="19" xfId="8" applyNumberFormat="1" applyFont="1" applyBorder="1" applyAlignment="1" applyProtection="1">
      <alignment horizontal="right" vertical="center" indent="1"/>
      <protection locked="0"/>
    </xf>
    <xf numFmtId="3" fontId="25" fillId="0" borderId="21" xfId="8" applyNumberFormat="1" applyFont="1" applyBorder="1" applyAlignment="1" applyProtection="1">
      <alignment horizontal="right" vertical="center" indent="1"/>
      <protection locked="0"/>
    </xf>
    <xf numFmtId="3" fontId="15" fillId="0" borderId="18" xfId="8" applyNumberFormat="1" applyFont="1" applyBorder="1" applyAlignment="1" applyProtection="1">
      <alignment horizontal="right" vertical="center" indent="1"/>
      <protection locked="0"/>
    </xf>
    <xf numFmtId="10" fontId="22" fillId="0" borderId="21" xfId="9" applyNumberFormat="1" applyFont="1" applyBorder="1" applyAlignment="1" applyProtection="1">
      <alignment horizontal="right" vertical="center" indent="1"/>
    </xf>
    <xf numFmtId="3" fontId="11" fillId="4" borderId="1" xfId="8" applyNumberFormat="1" applyFont="1" applyFill="1" applyBorder="1" applyAlignment="1" applyProtection="1">
      <alignment horizontal="right" vertical="center"/>
    </xf>
    <xf numFmtId="3" fontId="11" fillId="4" borderId="11" xfId="8" applyNumberFormat="1" applyFont="1" applyFill="1" applyBorder="1" applyAlignment="1" applyProtection="1">
      <alignment horizontal="right" vertical="center"/>
    </xf>
    <xf numFmtId="3" fontId="15" fillId="4" borderId="31" xfId="13" applyNumberFormat="1" applyFont="1" applyFill="1" applyBorder="1" applyAlignment="1" applyProtection="1">
      <alignment horizontal="right" vertical="center"/>
      <protection locked="0"/>
    </xf>
    <xf numFmtId="10" fontId="22" fillId="0" borderId="11" xfId="9" applyNumberFormat="1" applyFont="1" applyBorder="1" applyAlignment="1" applyProtection="1">
      <alignment horizontal="right" vertical="center" indent="1"/>
    </xf>
    <xf numFmtId="3" fontId="15" fillId="4" borderId="31" xfId="8" applyNumberFormat="1" applyFont="1" applyFill="1" applyBorder="1" applyAlignment="1" applyProtection="1">
      <alignment horizontal="right" vertical="center"/>
      <protection locked="0"/>
    </xf>
    <xf numFmtId="3" fontId="15" fillId="0" borderId="41" xfId="8" applyFont="1" applyBorder="1" applyAlignment="1" applyProtection="1">
      <alignment horizontal="center" vertical="center" wrapText="1"/>
    </xf>
    <xf numFmtId="4" fontId="7" fillId="0" borderId="0" xfId="8" applyNumberFormat="1">
      <alignment vertical="center"/>
    </xf>
    <xf numFmtId="3" fontId="26" fillId="0" borderId="0" xfId="8" applyNumberFormat="1" applyFont="1" applyFill="1" applyBorder="1" applyAlignment="1" applyProtection="1">
      <alignment horizontal="center" vertical="center"/>
    </xf>
    <xf numFmtId="3" fontId="24" fillId="0" borderId="0" xfId="8" applyFont="1" applyBorder="1" applyAlignment="1">
      <alignment horizontal="center" vertical="center" textRotation="90" wrapText="1"/>
    </xf>
    <xf numFmtId="3" fontId="24" fillId="0" borderId="0" xfId="8" applyFont="1" applyBorder="1" applyAlignment="1" applyProtection="1">
      <alignment horizontal="center" vertical="center"/>
    </xf>
    <xf numFmtId="3" fontId="25" fillId="0" borderId="0" xfId="8" applyNumberFormat="1" applyFont="1" applyBorder="1" applyAlignment="1" applyProtection="1">
      <alignment horizontal="center" vertical="center"/>
    </xf>
    <xf numFmtId="3" fontId="24" fillId="0" borderId="0" xfId="8" applyNumberFormat="1" applyFont="1" applyBorder="1" applyAlignment="1" applyProtection="1">
      <alignment horizontal="center" vertical="center"/>
    </xf>
    <xf numFmtId="10" fontId="27" fillId="0" borderId="0" xfId="9" applyNumberFormat="1" applyFont="1" applyBorder="1" applyAlignment="1" applyProtection="1">
      <alignment horizontal="center" vertical="center"/>
    </xf>
    <xf numFmtId="3" fontId="24" fillId="0" borderId="18" xfId="8" applyFont="1" applyBorder="1" applyAlignment="1" applyProtection="1">
      <alignment horizontal="right" vertical="center" indent="1"/>
    </xf>
    <xf numFmtId="3" fontId="24" fillId="0" borderId="21" xfId="8" applyFont="1" applyBorder="1" applyAlignment="1" applyProtection="1">
      <alignment horizontal="right" vertical="center" indent="1"/>
    </xf>
    <xf numFmtId="3" fontId="15" fillId="0" borderId="6" xfId="8" applyNumberFormat="1" applyFont="1" applyBorder="1" applyAlignment="1" applyProtection="1">
      <alignment horizontal="right" vertical="center"/>
      <protection locked="0"/>
    </xf>
    <xf numFmtId="10" fontId="27" fillId="0" borderId="6" xfId="9" applyNumberFormat="1" applyFont="1" applyBorder="1" applyAlignment="1" applyProtection="1">
      <alignment horizontal="right" vertical="center"/>
    </xf>
    <xf numFmtId="3" fontId="11" fillId="0" borderId="31" xfId="8" applyNumberFormat="1" applyFont="1" applyBorder="1" applyAlignment="1" applyProtection="1">
      <alignment horizontal="right" vertical="center"/>
      <protection locked="0"/>
    </xf>
    <xf numFmtId="3" fontId="11" fillId="0" borderId="25" xfId="8" applyNumberFormat="1" applyFont="1" applyBorder="1" applyAlignment="1" applyProtection="1">
      <alignment horizontal="right" vertical="center"/>
      <protection locked="0"/>
    </xf>
    <xf numFmtId="3" fontId="11" fillId="0" borderId="1" xfId="8" applyNumberFormat="1" applyFont="1" applyBorder="1" applyAlignment="1" applyProtection="1">
      <alignment horizontal="right" vertical="center"/>
      <protection locked="0"/>
    </xf>
    <xf numFmtId="3" fontId="11" fillId="0" borderId="11" xfId="8" applyNumberFormat="1" applyFont="1" applyBorder="1" applyAlignment="1" applyProtection="1">
      <alignment horizontal="right" vertical="center"/>
      <protection locked="0"/>
    </xf>
    <xf numFmtId="3" fontId="15" fillId="0" borderId="7" xfId="8" applyNumberFormat="1" applyFont="1" applyBorder="1" applyAlignment="1" applyProtection="1">
      <alignment horizontal="right" vertical="center"/>
      <protection locked="0"/>
    </xf>
    <xf numFmtId="10" fontId="22" fillId="0" borderId="7" xfId="9" applyNumberFormat="1" applyFont="1" applyBorder="1" applyAlignment="1" applyProtection="1">
      <alignment horizontal="right" vertical="center"/>
    </xf>
    <xf numFmtId="3" fontId="15" fillId="0" borderId="31" xfId="8" applyFont="1" applyBorder="1" applyAlignment="1" applyProtection="1">
      <alignment horizontal="right" vertical="center" wrapText="1" indent="1"/>
    </xf>
    <xf numFmtId="3" fontId="15" fillId="0" borderId="11" xfId="8" applyFont="1" applyBorder="1" applyAlignment="1" applyProtection="1">
      <alignment horizontal="right" vertical="center" wrapText="1" indent="1"/>
    </xf>
    <xf numFmtId="10" fontId="28" fillId="2" borderId="32" xfId="9" applyNumberFormat="1" applyFont="1" applyFill="1" applyBorder="1" applyAlignment="1" applyProtection="1">
      <alignment horizontal="right" vertical="center"/>
    </xf>
    <xf numFmtId="3" fontId="11" fillId="0" borderId="24" xfId="8" applyNumberFormat="1" applyFont="1" applyBorder="1" applyAlignment="1" applyProtection="1">
      <alignment horizontal="right" vertical="center"/>
    </xf>
    <xf numFmtId="10" fontId="22" fillId="0" borderId="6" xfId="9" applyNumberFormat="1" applyFont="1" applyBorder="1" applyAlignment="1" applyProtection="1">
      <alignment horizontal="right" vertical="center"/>
    </xf>
    <xf numFmtId="3" fontId="15" fillId="0" borderId="12" xfId="8" applyFont="1" applyBorder="1" applyAlignment="1" applyProtection="1">
      <alignment horizontal="right" vertical="center" indent="1"/>
    </xf>
    <xf numFmtId="10" fontId="22" fillId="0" borderId="16" xfId="9" applyNumberFormat="1" applyFont="1" applyBorder="1" applyAlignment="1" applyProtection="1">
      <alignment horizontal="right" vertical="center"/>
    </xf>
    <xf numFmtId="3" fontId="15" fillId="0" borderId="5" xfId="8" applyFont="1" applyBorder="1" applyAlignment="1" applyProtection="1">
      <alignment horizontal="right" vertical="center" indent="1"/>
    </xf>
    <xf numFmtId="10" fontId="22" fillId="0" borderId="29" xfId="9" applyNumberFormat="1" applyFont="1" applyBorder="1" applyAlignment="1" applyProtection="1">
      <alignment horizontal="right" vertical="center"/>
    </xf>
    <xf numFmtId="3" fontId="23" fillId="0" borderId="0" xfId="8" applyFont="1">
      <alignment vertical="center"/>
    </xf>
    <xf numFmtId="3" fontId="7" fillId="0" borderId="0" xfId="8" applyFont="1" applyBorder="1">
      <alignment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29" fillId="0" borderId="0" xfId="8" applyFont="1">
      <alignment vertical="center"/>
    </xf>
    <xf numFmtId="3" fontId="25" fillId="0" borderId="0" xfId="8" applyFont="1">
      <alignment vertical="center"/>
    </xf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80" zoomScaleNormal="80" zoomScaleSheetLayoutView="75" workbookViewId="0">
      <selection activeCell="P30" sqref="P30"/>
    </sheetView>
  </sheetViews>
  <sheetFormatPr defaultColWidth="8" defaultRowHeight="11.25" x14ac:dyDescent="0.2"/>
  <cols>
    <col min="1" max="1" width="5.7109375" style="63" customWidth="1"/>
    <col min="2" max="2" width="15.7109375" style="63" customWidth="1"/>
    <col min="3" max="4" width="11.7109375" style="63" customWidth="1"/>
    <col min="5" max="5" width="14.42578125" style="63" bestFit="1" customWidth="1"/>
    <col min="6" max="8" width="11.7109375" style="63" customWidth="1"/>
    <col min="9" max="9" width="13.140625" style="63" bestFit="1" customWidth="1"/>
    <col min="10" max="10" width="13.42578125" style="63" bestFit="1" customWidth="1"/>
    <col min="11" max="16" width="11.7109375" style="63" customWidth="1"/>
    <col min="17" max="17" width="12.7109375" style="107" customWidth="1"/>
    <col min="18" max="19" width="10.7109375" style="63" customWidth="1"/>
    <col min="20" max="16384" width="8" style="63"/>
  </cols>
  <sheetData>
    <row r="1" spans="1:19" ht="20.100000000000001" customHeight="1" x14ac:dyDescent="0.2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9" ht="20.100000000000001" customHeight="1" x14ac:dyDescent="0.2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9" ht="20.100000000000001" customHeight="1" thickBot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/>
      <c r="R3" s="65"/>
    </row>
    <row r="4" spans="1:19" ht="20.100000000000001" customHeight="1" x14ac:dyDescent="0.2">
      <c r="A4" s="3"/>
      <c r="B4" s="11" t="s">
        <v>16</v>
      </c>
      <c r="C4" s="45" t="s">
        <v>20</v>
      </c>
      <c r="D4" s="45" t="s">
        <v>36</v>
      </c>
      <c r="E4" s="45" t="s">
        <v>27</v>
      </c>
      <c r="F4" s="45" t="s">
        <v>37</v>
      </c>
      <c r="G4" s="45" t="s">
        <v>18</v>
      </c>
      <c r="H4" s="45" t="s">
        <v>38</v>
      </c>
      <c r="I4" s="45" t="s">
        <v>28</v>
      </c>
      <c r="J4" s="45" t="s">
        <v>25</v>
      </c>
      <c r="K4" s="45" t="s">
        <v>17</v>
      </c>
      <c r="L4" s="45" t="s">
        <v>39</v>
      </c>
      <c r="M4" s="45" t="s">
        <v>40</v>
      </c>
      <c r="N4" s="45" t="s">
        <v>24</v>
      </c>
      <c r="O4" s="45" t="s">
        <v>21</v>
      </c>
      <c r="P4" s="52" t="s">
        <v>23</v>
      </c>
      <c r="Q4" s="42" t="s">
        <v>0</v>
      </c>
      <c r="R4" s="48" t="s">
        <v>1</v>
      </c>
    </row>
    <row r="5" spans="1:19" ht="20.100000000000001" customHeight="1" thickBot="1" x14ac:dyDescent="0.25">
      <c r="A5" s="5" t="s">
        <v>33</v>
      </c>
      <c r="B5" s="12"/>
      <c r="C5" s="46"/>
      <c r="D5" s="46"/>
      <c r="E5" s="46"/>
      <c r="F5" s="46"/>
      <c r="G5" s="46"/>
      <c r="H5" s="46"/>
      <c r="I5" s="47"/>
      <c r="J5" s="47"/>
      <c r="K5" s="47"/>
      <c r="L5" s="47"/>
      <c r="M5" s="47"/>
      <c r="N5" s="47"/>
      <c r="O5" s="47"/>
      <c r="P5" s="53"/>
      <c r="Q5" s="43"/>
      <c r="R5" s="49"/>
    </row>
    <row r="6" spans="1:19" ht="20.100000000000001" customHeight="1" x14ac:dyDescent="0.2">
      <c r="A6" s="67"/>
      <c r="B6" s="68"/>
      <c r="C6" s="69"/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  <c r="Q6" s="73">
        <f t="shared" ref="Q6:Q15" si="0">SUM(C6:P6)</f>
        <v>0</v>
      </c>
      <c r="R6" s="74">
        <f>Q6/$Q$16</f>
        <v>0</v>
      </c>
    </row>
    <row r="7" spans="1:19" ht="20.100000000000001" customHeight="1" x14ac:dyDescent="0.2">
      <c r="A7" s="50" t="s">
        <v>30</v>
      </c>
      <c r="B7" s="51"/>
      <c r="C7" s="15">
        <v>39850</v>
      </c>
      <c r="D7" s="16">
        <v>65368</v>
      </c>
      <c r="E7" s="75">
        <v>16833</v>
      </c>
      <c r="F7" s="75">
        <v>43856</v>
      </c>
      <c r="G7" s="75">
        <v>34541</v>
      </c>
      <c r="H7" s="75">
        <v>68696</v>
      </c>
      <c r="I7" s="75">
        <v>39048</v>
      </c>
      <c r="J7" s="75">
        <v>37047</v>
      </c>
      <c r="K7" s="75">
        <v>44241</v>
      </c>
      <c r="L7" s="75">
        <v>76962</v>
      </c>
      <c r="M7" s="75">
        <v>82557</v>
      </c>
      <c r="N7" s="75">
        <v>55872</v>
      </c>
      <c r="O7" s="75">
        <v>28124</v>
      </c>
      <c r="P7" s="76">
        <v>29500</v>
      </c>
      <c r="Q7" s="77">
        <f t="shared" si="0"/>
        <v>662495</v>
      </c>
      <c r="R7" s="78">
        <f t="shared" ref="R7:R15" si="1">Q7/$Q$16</f>
        <v>0.4655177017516246</v>
      </c>
    </row>
    <row r="8" spans="1:19" ht="20.100000000000001" customHeight="1" x14ac:dyDescent="0.2">
      <c r="A8" s="50" t="s">
        <v>31</v>
      </c>
      <c r="B8" s="51"/>
      <c r="C8" s="15">
        <v>19111</v>
      </c>
      <c r="D8" s="16">
        <v>30822</v>
      </c>
      <c r="E8" s="75">
        <v>7767</v>
      </c>
      <c r="F8" s="75">
        <v>18824</v>
      </c>
      <c r="G8" s="75">
        <v>15581</v>
      </c>
      <c r="H8" s="75">
        <v>33050</v>
      </c>
      <c r="I8" s="75">
        <v>18742</v>
      </c>
      <c r="J8" s="75">
        <v>18165</v>
      </c>
      <c r="K8" s="75">
        <v>20567</v>
      </c>
      <c r="L8" s="75">
        <v>29822</v>
      </c>
      <c r="M8" s="75">
        <v>37048</v>
      </c>
      <c r="N8" s="75">
        <v>24132</v>
      </c>
      <c r="O8" s="75">
        <v>14711</v>
      </c>
      <c r="P8" s="76">
        <v>15602</v>
      </c>
      <c r="Q8" s="77">
        <f t="shared" si="0"/>
        <v>303944</v>
      </c>
      <c r="R8" s="78">
        <f t="shared" si="1"/>
        <v>0.21357340408787354</v>
      </c>
    </row>
    <row r="9" spans="1:19" ht="20.100000000000001" customHeight="1" x14ac:dyDescent="0.2">
      <c r="A9" s="50" t="s">
        <v>32</v>
      </c>
      <c r="B9" s="51"/>
      <c r="C9" s="15">
        <v>8650</v>
      </c>
      <c r="D9" s="16">
        <v>13780</v>
      </c>
      <c r="E9" s="75">
        <v>4143</v>
      </c>
      <c r="F9" s="75">
        <v>8206</v>
      </c>
      <c r="G9" s="75">
        <v>6411</v>
      </c>
      <c r="H9" s="75">
        <v>14856</v>
      </c>
      <c r="I9" s="75">
        <v>8357</v>
      </c>
      <c r="J9" s="75">
        <v>7352</v>
      </c>
      <c r="K9" s="75">
        <v>8926</v>
      </c>
      <c r="L9" s="75">
        <v>12083</v>
      </c>
      <c r="M9" s="75">
        <v>14697</v>
      </c>
      <c r="N9" s="75">
        <v>9523</v>
      </c>
      <c r="O9" s="75">
        <v>6068</v>
      </c>
      <c r="P9" s="76">
        <v>7571</v>
      </c>
      <c r="Q9" s="79">
        <f t="shared" si="0"/>
        <v>130623</v>
      </c>
      <c r="R9" s="78">
        <f t="shared" si="1"/>
        <v>9.1785324803813545E-2</v>
      </c>
    </row>
    <row r="10" spans="1:19" ht="20.100000000000001" customHeight="1" x14ac:dyDescent="0.2">
      <c r="A10" s="50" t="s">
        <v>5</v>
      </c>
      <c r="B10" s="51"/>
      <c r="C10" s="15">
        <v>8994</v>
      </c>
      <c r="D10" s="16">
        <v>15472</v>
      </c>
      <c r="E10" s="75">
        <v>3538</v>
      </c>
      <c r="F10" s="75">
        <v>8449</v>
      </c>
      <c r="G10" s="75">
        <v>6554</v>
      </c>
      <c r="H10" s="75">
        <v>18396</v>
      </c>
      <c r="I10" s="75">
        <v>8974</v>
      </c>
      <c r="J10" s="75">
        <v>7625</v>
      </c>
      <c r="K10" s="75">
        <v>9388</v>
      </c>
      <c r="L10" s="75">
        <v>12586</v>
      </c>
      <c r="M10" s="75">
        <v>14573</v>
      </c>
      <c r="N10" s="75">
        <v>10221</v>
      </c>
      <c r="O10" s="75">
        <v>6889</v>
      </c>
      <c r="P10" s="76">
        <v>9062</v>
      </c>
      <c r="Q10" s="79">
        <f t="shared" si="0"/>
        <v>140721</v>
      </c>
      <c r="R10" s="78">
        <f t="shared" si="1"/>
        <v>9.8880922132529844E-2</v>
      </c>
    </row>
    <row r="11" spans="1:19" ht="20.100000000000001" customHeight="1" x14ac:dyDescent="0.2">
      <c r="A11" s="50" t="s">
        <v>6</v>
      </c>
      <c r="B11" s="51"/>
      <c r="C11" s="15">
        <v>3700</v>
      </c>
      <c r="D11" s="16">
        <v>6419</v>
      </c>
      <c r="E11" s="75">
        <v>1289</v>
      </c>
      <c r="F11" s="75">
        <v>3184</v>
      </c>
      <c r="G11" s="75">
        <v>2467</v>
      </c>
      <c r="H11" s="75">
        <v>8561</v>
      </c>
      <c r="I11" s="75">
        <v>4169</v>
      </c>
      <c r="J11" s="75">
        <v>2850</v>
      </c>
      <c r="K11" s="75">
        <v>3651</v>
      </c>
      <c r="L11" s="75">
        <v>4777</v>
      </c>
      <c r="M11" s="75">
        <v>5500</v>
      </c>
      <c r="N11" s="75">
        <v>4110</v>
      </c>
      <c r="O11" s="75">
        <v>2948</v>
      </c>
      <c r="P11" s="76">
        <v>4115</v>
      </c>
      <c r="Q11" s="79">
        <f t="shared" si="0"/>
        <v>57740</v>
      </c>
      <c r="R11" s="78">
        <f t="shared" si="1"/>
        <v>4.0572369752434063E-2</v>
      </c>
    </row>
    <row r="12" spans="1:19" ht="20.100000000000001" customHeight="1" x14ac:dyDescent="0.2">
      <c r="A12" s="50" t="s">
        <v>7</v>
      </c>
      <c r="B12" s="51"/>
      <c r="C12" s="15">
        <v>4439</v>
      </c>
      <c r="D12" s="16">
        <v>8067</v>
      </c>
      <c r="E12" s="75">
        <v>1638</v>
      </c>
      <c r="F12" s="75">
        <v>3747</v>
      </c>
      <c r="G12" s="75">
        <v>2989</v>
      </c>
      <c r="H12" s="75">
        <v>11047</v>
      </c>
      <c r="I12" s="75">
        <v>4924</v>
      </c>
      <c r="J12" s="75">
        <v>3481</v>
      </c>
      <c r="K12" s="75">
        <v>4148</v>
      </c>
      <c r="L12" s="75">
        <v>5794</v>
      </c>
      <c r="M12" s="75">
        <v>6294</v>
      </c>
      <c r="N12" s="75">
        <v>4788</v>
      </c>
      <c r="O12" s="75">
        <v>3738</v>
      </c>
      <c r="P12" s="76">
        <v>5376</v>
      </c>
      <c r="Q12" s="79">
        <f t="shared" si="0"/>
        <v>70470</v>
      </c>
      <c r="R12" s="78">
        <f t="shared" si="1"/>
        <v>4.9517403818046903E-2</v>
      </c>
    </row>
    <row r="13" spans="1:19" ht="20.100000000000001" customHeight="1" x14ac:dyDescent="0.2">
      <c r="A13" s="50" t="s">
        <v>8</v>
      </c>
      <c r="B13" s="51"/>
      <c r="C13" s="15">
        <v>1656</v>
      </c>
      <c r="D13" s="16">
        <v>2983</v>
      </c>
      <c r="E13" s="75">
        <v>597</v>
      </c>
      <c r="F13" s="75">
        <v>1345</v>
      </c>
      <c r="G13" s="75">
        <v>1188</v>
      </c>
      <c r="H13" s="75">
        <v>3900</v>
      </c>
      <c r="I13" s="75">
        <v>1762</v>
      </c>
      <c r="J13" s="75">
        <v>1232</v>
      </c>
      <c r="K13" s="75">
        <v>1591</v>
      </c>
      <c r="L13" s="75">
        <v>2009</v>
      </c>
      <c r="M13" s="75">
        <v>2318</v>
      </c>
      <c r="N13" s="75">
        <v>1908</v>
      </c>
      <c r="O13" s="75">
        <v>1351</v>
      </c>
      <c r="P13" s="76">
        <v>1895</v>
      </c>
      <c r="Q13" s="79">
        <f t="shared" si="0"/>
        <v>25735</v>
      </c>
      <c r="R13" s="78">
        <f t="shared" si="1"/>
        <v>1.8083303352595958E-2</v>
      </c>
    </row>
    <row r="14" spans="1:19" ht="20.100000000000001" customHeight="1" x14ac:dyDescent="0.2">
      <c r="A14" s="50" t="s">
        <v>9</v>
      </c>
      <c r="B14" s="51"/>
      <c r="C14" s="15">
        <v>917</v>
      </c>
      <c r="D14" s="16">
        <v>1602</v>
      </c>
      <c r="E14" s="75">
        <v>300</v>
      </c>
      <c r="F14" s="75">
        <v>732</v>
      </c>
      <c r="G14" s="75">
        <v>744</v>
      </c>
      <c r="H14" s="75">
        <v>2093</v>
      </c>
      <c r="I14" s="75">
        <v>986</v>
      </c>
      <c r="J14" s="75">
        <v>777</v>
      </c>
      <c r="K14" s="75">
        <v>826</v>
      </c>
      <c r="L14" s="75">
        <v>1145</v>
      </c>
      <c r="M14" s="75">
        <v>1421</v>
      </c>
      <c r="N14" s="75">
        <v>1186</v>
      </c>
      <c r="O14" s="75">
        <v>819</v>
      </c>
      <c r="P14" s="76">
        <v>1000</v>
      </c>
      <c r="Q14" s="79">
        <f t="shared" si="0"/>
        <v>14548</v>
      </c>
      <c r="R14" s="78">
        <f t="shared" si="1"/>
        <v>1.0222494547253391E-2</v>
      </c>
    </row>
    <row r="15" spans="1:19" ht="20.100000000000001" customHeight="1" x14ac:dyDescent="0.2">
      <c r="A15" s="61" t="s">
        <v>15</v>
      </c>
      <c r="B15" s="80"/>
      <c r="C15" s="15">
        <v>1171</v>
      </c>
      <c r="D15" s="16">
        <v>2020</v>
      </c>
      <c r="E15" s="75">
        <v>395</v>
      </c>
      <c r="F15" s="75">
        <v>1009</v>
      </c>
      <c r="G15" s="75">
        <v>783</v>
      </c>
      <c r="H15" s="75">
        <v>1943</v>
      </c>
      <c r="I15" s="75">
        <v>987</v>
      </c>
      <c r="J15" s="75">
        <v>769</v>
      </c>
      <c r="K15" s="75">
        <v>1080</v>
      </c>
      <c r="L15" s="75">
        <v>1569</v>
      </c>
      <c r="M15" s="75">
        <v>1792</v>
      </c>
      <c r="N15" s="75">
        <v>1363</v>
      </c>
      <c r="O15" s="75">
        <v>846</v>
      </c>
      <c r="P15" s="76">
        <v>1133</v>
      </c>
      <c r="Q15" s="79">
        <f t="shared" si="0"/>
        <v>16860</v>
      </c>
      <c r="R15" s="78">
        <f t="shared" si="1"/>
        <v>1.1847075753828165E-2</v>
      </c>
      <c r="S15" s="81"/>
    </row>
    <row r="16" spans="1:19" ht="30" customHeight="1" thickBot="1" x14ac:dyDescent="0.25">
      <c r="A16" s="59" t="s">
        <v>34</v>
      </c>
      <c r="B16" s="62"/>
      <c r="C16" s="7">
        <f>SUM(C7:C15)</f>
        <v>88488</v>
      </c>
      <c r="D16" s="8">
        <f>SUM(D7:D15)</f>
        <v>146533</v>
      </c>
      <c r="E16" s="8">
        <f t="shared" ref="E16:P16" si="2">SUM(E7:E15)</f>
        <v>36500</v>
      </c>
      <c r="F16" s="8">
        <f t="shared" si="2"/>
        <v>89352</v>
      </c>
      <c r="G16" s="8">
        <f t="shared" si="2"/>
        <v>71258</v>
      </c>
      <c r="H16" s="8">
        <f t="shared" si="2"/>
        <v>162542</v>
      </c>
      <c r="I16" s="8">
        <f t="shared" si="2"/>
        <v>87949</v>
      </c>
      <c r="J16" s="8">
        <f t="shared" si="2"/>
        <v>79298</v>
      </c>
      <c r="K16" s="8">
        <f t="shared" si="2"/>
        <v>94418</v>
      </c>
      <c r="L16" s="8">
        <f t="shared" si="2"/>
        <v>146747</v>
      </c>
      <c r="M16" s="8">
        <f t="shared" si="2"/>
        <v>166200</v>
      </c>
      <c r="N16" s="8">
        <f t="shared" si="2"/>
        <v>113103</v>
      </c>
      <c r="O16" s="8">
        <f t="shared" si="2"/>
        <v>65494</v>
      </c>
      <c r="P16" s="9">
        <f t="shared" si="2"/>
        <v>75254</v>
      </c>
      <c r="Q16" s="10">
        <f>SUM(Q6:Q15)</f>
        <v>1423136</v>
      </c>
      <c r="R16" s="13"/>
      <c r="S16" s="82"/>
    </row>
    <row r="17" spans="1:18" ht="20.100000000000001" customHeight="1" x14ac:dyDescent="0.2">
      <c r="A17" s="56" t="s">
        <v>2</v>
      </c>
      <c r="B17" s="17" t="s">
        <v>10</v>
      </c>
      <c r="C17" s="18">
        <f>SUM(C6:C9)</f>
        <v>67611</v>
      </c>
      <c r="D17" s="18">
        <f t="shared" ref="D17:R17" si="3">SUM(D6:D9)</f>
        <v>109970</v>
      </c>
      <c r="E17" s="18">
        <f t="shared" si="3"/>
        <v>28743</v>
      </c>
      <c r="F17" s="18">
        <f t="shared" si="3"/>
        <v>70886</v>
      </c>
      <c r="G17" s="18">
        <f t="shared" si="3"/>
        <v>56533</v>
      </c>
      <c r="H17" s="18">
        <f t="shared" si="3"/>
        <v>116602</v>
      </c>
      <c r="I17" s="18">
        <f t="shared" si="3"/>
        <v>66147</v>
      </c>
      <c r="J17" s="18">
        <f t="shared" si="3"/>
        <v>62564</v>
      </c>
      <c r="K17" s="18">
        <f t="shared" si="3"/>
        <v>73734</v>
      </c>
      <c r="L17" s="18">
        <f>SUM(L6:L9)</f>
        <v>118867</v>
      </c>
      <c r="M17" s="18">
        <f t="shared" si="3"/>
        <v>134302</v>
      </c>
      <c r="N17" s="18">
        <f t="shared" si="3"/>
        <v>89527</v>
      </c>
      <c r="O17" s="18">
        <f t="shared" si="3"/>
        <v>48903</v>
      </c>
      <c r="P17" s="19">
        <f t="shared" si="3"/>
        <v>52673</v>
      </c>
      <c r="Q17" s="20">
        <f t="shared" si="3"/>
        <v>1097062</v>
      </c>
      <c r="R17" s="21">
        <f t="shared" si="3"/>
        <v>0.77087643064331168</v>
      </c>
    </row>
    <row r="18" spans="1:18" ht="20.100000000000001" customHeight="1" x14ac:dyDescent="0.2">
      <c r="A18" s="57"/>
      <c r="B18" s="22" t="s">
        <v>11</v>
      </c>
      <c r="C18" s="23">
        <f>SUM(C10:C15)</f>
        <v>20877</v>
      </c>
      <c r="D18" s="23">
        <f t="shared" ref="D18:R18" si="4">SUM(D10:D15)</f>
        <v>36563</v>
      </c>
      <c r="E18" s="23">
        <f t="shared" si="4"/>
        <v>7757</v>
      </c>
      <c r="F18" s="23">
        <f t="shared" si="4"/>
        <v>18466</v>
      </c>
      <c r="G18" s="23">
        <f t="shared" si="4"/>
        <v>14725</v>
      </c>
      <c r="H18" s="23">
        <f t="shared" si="4"/>
        <v>45940</v>
      </c>
      <c r="I18" s="23">
        <f t="shared" si="4"/>
        <v>21802</v>
      </c>
      <c r="J18" s="23">
        <f t="shared" si="4"/>
        <v>16734</v>
      </c>
      <c r="K18" s="23">
        <f t="shared" si="4"/>
        <v>20684</v>
      </c>
      <c r="L18" s="23">
        <f t="shared" si="4"/>
        <v>27880</v>
      </c>
      <c r="M18" s="23">
        <f t="shared" si="4"/>
        <v>31898</v>
      </c>
      <c r="N18" s="23">
        <f t="shared" si="4"/>
        <v>23576</v>
      </c>
      <c r="O18" s="23">
        <f t="shared" si="4"/>
        <v>16591</v>
      </c>
      <c r="P18" s="24">
        <f t="shared" si="4"/>
        <v>22581</v>
      </c>
      <c r="Q18" s="25">
        <f t="shared" si="4"/>
        <v>326074</v>
      </c>
      <c r="R18" s="14">
        <f t="shared" si="4"/>
        <v>0.22912356935668832</v>
      </c>
    </row>
    <row r="19" spans="1:18" ht="20.100000000000001" customHeight="1" x14ac:dyDescent="0.2">
      <c r="A19" s="57"/>
      <c r="B19" s="26" t="s">
        <v>12</v>
      </c>
      <c r="C19" s="27">
        <f>SUM(C11:C15)</f>
        <v>11883</v>
      </c>
      <c r="D19" s="27">
        <f t="shared" ref="D19:R19" si="5">SUM(D11:D15)</f>
        <v>21091</v>
      </c>
      <c r="E19" s="27">
        <f t="shared" si="5"/>
        <v>4219</v>
      </c>
      <c r="F19" s="27">
        <f t="shared" si="5"/>
        <v>10017</v>
      </c>
      <c r="G19" s="27">
        <f t="shared" si="5"/>
        <v>8171</v>
      </c>
      <c r="H19" s="27">
        <f t="shared" si="5"/>
        <v>27544</v>
      </c>
      <c r="I19" s="27">
        <f t="shared" si="5"/>
        <v>12828</v>
      </c>
      <c r="J19" s="27">
        <f t="shared" si="5"/>
        <v>9109</v>
      </c>
      <c r="K19" s="27">
        <f t="shared" si="5"/>
        <v>11296</v>
      </c>
      <c r="L19" s="27">
        <f t="shared" si="5"/>
        <v>15294</v>
      </c>
      <c r="M19" s="27">
        <f t="shared" si="5"/>
        <v>17325</v>
      </c>
      <c r="N19" s="27">
        <f t="shared" si="5"/>
        <v>13355</v>
      </c>
      <c r="O19" s="27">
        <f t="shared" si="5"/>
        <v>9702</v>
      </c>
      <c r="P19" s="28">
        <f t="shared" si="5"/>
        <v>13519</v>
      </c>
      <c r="Q19" s="29">
        <f t="shared" si="5"/>
        <v>185353</v>
      </c>
      <c r="R19" s="30">
        <f t="shared" si="5"/>
        <v>0.13024264722415849</v>
      </c>
    </row>
    <row r="20" spans="1:18" ht="20.100000000000001" customHeight="1" x14ac:dyDescent="0.2">
      <c r="A20" s="57"/>
      <c r="B20" s="26" t="s">
        <v>13</v>
      </c>
      <c r="C20" s="27">
        <f>SUM(C12:C15)</f>
        <v>8183</v>
      </c>
      <c r="D20" s="27">
        <f t="shared" ref="D20:R20" si="6">SUM(D12:D15)</f>
        <v>14672</v>
      </c>
      <c r="E20" s="27">
        <f t="shared" si="6"/>
        <v>2930</v>
      </c>
      <c r="F20" s="27">
        <f t="shared" si="6"/>
        <v>6833</v>
      </c>
      <c r="G20" s="27">
        <f t="shared" si="6"/>
        <v>5704</v>
      </c>
      <c r="H20" s="27">
        <f t="shared" si="6"/>
        <v>18983</v>
      </c>
      <c r="I20" s="27">
        <f t="shared" si="6"/>
        <v>8659</v>
      </c>
      <c r="J20" s="27">
        <f t="shared" si="6"/>
        <v>6259</v>
      </c>
      <c r="K20" s="27">
        <f t="shared" si="6"/>
        <v>7645</v>
      </c>
      <c r="L20" s="27">
        <f t="shared" si="6"/>
        <v>10517</v>
      </c>
      <c r="M20" s="27">
        <f t="shared" si="6"/>
        <v>11825</v>
      </c>
      <c r="N20" s="27">
        <f t="shared" si="6"/>
        <v>9245</v>
      </c>
      <c r="O20" s="27">
        <f t="shared" si="6"/>
        <v>6754</v>
      </c>
      <c r="P20" s="28">
        <f t="shared" si="6"/>
        <v>9404</v>
      </c>
      <c r="Q20" s="29">
        <f t="shared" si="6"/>
        <v>127613</v>
      </c>
      <c r="R20" s="30">
        <f t="shared" si="6"/>
        <v>8.9670277471724416E-2</v>
      </c>
    </row>
    <row r="21" spans="1:18" ht="20.100000000000001" customHeight="1" thickBot="1" x14ac:dyDescent="0.25">
      <c r="A21" s="58"/>
      <c r="B21" s="31" t="s">
        <v>14</v>
      </c>
      <c r="C21" s="32">
        <f>SUM(C13:C15)</f>
        <v>3744</v>
      </c>
      <c r="D21" s="32">
        <f t="shared" ref="D21:R21" si="7">SUM(D13:D15)</f>
        <v>6605</v>
      </c>
      <c r="E21" s="32">
        <f t="shared" si="7"/>
        <v>1292</v>
      </c>
      <c r="F21" s="32">
        <f t="shared" si="7"/>
        <v>3086</v>
      </c>
      <c r="G21" s="32">
        <f t="shared" si="7"/>
        <v>2715</v>
      </c>
      <c r="H21" s="32">
        <f t="shared" si="7"/>
        <v>7936</v>
      </c>
      <c r="I21" s="32">
        <f t="shared" si="7"/>
        <v>3735</v>
      </c>
      <c r="J21" s="32">
        <f t="shared" si="7"/>
        <v>2778</v>
      </c>
      <c r="K21" s="32">
        <f t="shared" si="7"/>
        <v>3497</v>
      </c>
      <c r="L21" s="32">
        <f t="shared" si="7"/>
        <v>4723</v>
      </c>
      <c r="M21" s="32">
        <f t="shared" si="7"/>
        <v>5531</v>
      </c>
      <c r="N21" s="32">
        <f t="shared" si="7"/>
        <v>4457</v>
      </c>
      <c r="O21" s="32">
        <f t="shared" si="7"/>
        <v>3016</v>
      </c>
      <c r="P21" s="33">
        <f t="shared" si="7"/>
        <v>4028</v>
      </c>
      <c r="Q21" s="34">
        <f t="shared" si="7"/>
        <v>57143</v>
      </c>
      <c r="R21" s="35">
        <f t="shared" si="7"/>
        <v>4.0152873653677514E-2</v>
      </c>
    </row>
    <row r="22" spans="1:18" ht="20.100000000000001" customHeight="1" x14ac:dyDescent="0.2">
      <c r="A22" s="83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87"/>
    </row>
    <row r="23" spans="1:18" ht="20.100000000000001" customHeight="1" x14ac:dyDescent="0.2">
      <c r="A23" s="44" t="s">
        <v>41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18" ht="20.100000000000001" customHeight="1" x14ac:dyDescent="0.2">
      <c r="A24" s="44" t="s">
        <v>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ht="20.100000000000001" customHeight="1" thickBot="1" x14ac:dyDescent="0.2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6"/>
      <c r="R25" s="65"/>
    </row>
    <row r="26" spans="1:18" ht="20.100000000000001" customHeight="1" x14ac:dyDescent="0.2">
      <c r="A26" s="3"/>
      <c r="B26" s="4" t="s">
        <v>16</v>
      </c>
      <c r="C26" s="45" t="s">
        <v>20</v>
      </c>
      <c r="D26" s="45" t="s">
        <v>36</v>
      </c>
      <c r="E26" s="45" t="s">
        <v>27</v>
      </c>
      <c r="F26" s="45" t="s">
        <v>37</v>
      </c>
      <c r="G26" s="45" t="s">
        <v>18</v>
      </c>
      <c r="H26" s="45" t="s">
        <v>38</v>
      </c>
      <c r="I26" s="45" t="s">
        <v>28</v>
      </c>
      <c r="J26" s="45" t="s">
        <v>25</v>
      </c>
      <c r="K26" s="45" t="s">
        <v>17</v>
      </c>
      <c r="L26" s="45" t="s">
        <v>39</v>
      </c>
      <c r="M26" s="45" t="s">
        <v>40</v>
      </c>
      <c r="N26" s="45" t="s">
        <v>24</v>
      </c>
      <c r="O26" s="45" t="s">
        <v>21</v>
      </c>
      <c r="P26" s="52" t="s">
        <v>23</v>
      </c>
      <c r="Q26" s="42" t="s">
        <v>0</v>
      </c>
      <c r="R26" s="48" t="s">
        <v>1</v>
      </c>
    </row>
    <row r="27" spans="1:18" ht="20.100000000000001" customHeight="1" thickBot="1" x14ac:dyDescent="0.25">
      <c r="A27" s="5" t="s">
        <v>33</v>
      </c>
      <c r="B27" s="6"/>
      <c r="C27" s="46"/>
      <c r="D27" s="46"/>
      <c r="E27" s="46"/>
      <c r="F27" s="46"/>
      <c r="G27" s="46"/>
      <c r="H27" s="46"/>
      <c r="I27" s="47"/>
      <c r="J27" s="47"/>
      <c r="K27" s="47"/>
      <c r="L27" s="47"/>
      <c r="M27" s="47"/>
      <c r="N27" s="47"/>
      <c r="O27" s="47"/>
      <c r="P27" s="53"/>
      <c r="Q27" s="43"/>
      <c r="R27" s="49"/>
    </row>
    <row r="28" spans="1:18" ht="20.100000000000001" customHeight="1" x14ac:dyDescent="0.2">
      <c r="A28" s="88"/>
      <c r="B28" s="89"/>
      <c r="C28" s="69"/>
      <c r="D28" s="70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2"/>
      <c r="Q28" s="90">
        <f>Q6/102.14137</f>
        <v>0</v>
      </c>
      <c r="R28" s="91">
        <f t="shared" ref="R28:R37" si="8">Q28/$Q$38</f>
        <v>0</v>
      </c>
    </row>
    <row r="29" spans="1:18" ht="20.100000000000001" customHeight="1" x14ac:dyDescent="0.2">
      <c r="A29" s="54" t="s">
        <v>30</v>
      </c>
      <c r="B29" s="55"/>
      <c r="C29" s="92">
        <f>C7/$C$46*100000</f>
        <v>6187.0907941988844</v>
      </c>
      <c r="D29" s="93">
        <v>11718.507845091644</v>
      </c>
      <c r="E29" s="94">
        <f t="shared" ref="E29:P37" si="9">E7/E$46*100000</f>
        <v>5712.6082588982708</v>
      </c>
      <c r="F29" s="94">
        <f t="shared" si="9"/>
        <v>7950.01151098438</v>
      </c>
      <c r="G29" s="94">
        <f t="shared" si="9"/>
        <v>7784.9399355405803</v>
      </c>
      <c r="H29" s="94">
        <f t="shared" si="9"/>
        <v>5722.0964916591629</v>
      </c>
      <c r="I29" s="94">
        <f t="shared" si="9"/>
        <v>6178.3343749752776</v>
      </c>
      <c r="J29" s="94">
        <f t="shared" si="9"/>
        <v>7088.1372665317158</v>
      </c>
      <c r="K29" s="94">
        <f t="shared" si="9"/>
        <v>7499.7584332233146</v>
      </c>
      <c r="L29" s="94">
        <f t="shared" si="9"/>
        <v>5811.6240031352954</v>
      </c>
      <c r="M29" s="94">
        <f t="shared" si="9"/>
        <v>5960.1874466209574</v>
      </c>
      <c r="N29" s="94">
        <f t="shared" si="9"/>
        <v>6805.6494491238973</v>
      </c>
      <c r="O29" s="94">
        <f t="shared" si="9"/>
        <v>5516.5325325168251</v>
      </c>
      <c r="P29" s="95">
        <f t="shared" si="9"/>
        <v>5063.8995459656162</v>
      </c>
      <c r="Q29" s="96">
        <f>Q7/$Q$46*100000</f>
        <v>6195.0512341617059</v>
      </c>
      <c r="R29" s="97">
        <f t="shared" si="8"/>
        <v>0.4655177017516246</v>
      </c>
    </row>
    <row r="30" spans="1:18" ht="20.100000000000001" customHeight="1" x14ac:dyDescent="0.2">
      <c r="A30" s="54" t="s">
        <v>31</v>
      </c>
      <c r="B30" s="55"/>
      <c r="C30" s="92">
        <f t="shared" ref="C30:C36" si="10">C8/$C$46*100000</f>
        <v>2967.1641698352541</v>
      </c>
      <c r="D30" s="93">
        <v>5216.0042989786052</v>
      </c>
      <c r="E30" s="94">
        <f t="shared" si="9"/>
        <v>2635.8835826568566</v>
      </c>
      <c r="F30" s="94">
        <f t="shared" si="9"/>
        <v>3412.3270859807085</v>
      </c>
      <c r="G30" s="94">
        <f t="shared" si="9"/>
        <v>3511.6860871329077</v>
      </c>
      <c r="H30" s="94">
        <f t="shared" si="9"/>
        <v>2752.9301422111234</v>
      </c>
      <c r="I30" s="94">
        <f t="shared" si="9"/>
        <v>2965.4359469316391</v>
      </c>
      <c r="J30" s="94">
        <f t="shared" si="9"/>
        <v>3475.4774596201751</v>
      </c>
      <c r="K30" s="94">
        <f t="shared" si="9"/>
        <v>3486.5290498882014</v>
      </c>
      <c r="L30" s="94">
        <f t="shared" si="9"/>
        <v>2251.9457787154802</v>
      </c>
      <c r="M30" s="94">
        <f t="shared" si="9"/>
        <v>2674.6735530895412</v>
      </c>
      <c r="N30" s="94">
        <f t="shared" si="9"/>
        <v>2939.4675777895523</v>
      </c>
      <c r="O30" s="94">
        <f t="shared" si="9"/>
        <v>2885.5678454649055</v>
      </c>
      <c r="P30" s="95">
        <f t="shared" si="9"/>
        <v>2678.2020581747647</v>
      </c>
      <c r="Q30" s="96">
        <f>Q8/$Q$46*100000</f>
        <v>2842.2080956324885</v>
      </c>
      <c r="R30" s="97">
        <f t="shared" si="8"/>
        <v>0.21357340408787356</v>
      </c>
    </row>
    <row r="31" spans="1:18" ht="20.100000000000001" customHeight="1" x14ac:dyDescent="0.2">
      <c r="A31" s="54" t="s">
        <v>32</v>
      </c>
      <c r="B31" s="55"/>
      <c r="C31" s="92">
        <f t="shared" si="10"/>
        <v>1342.9946140481895</v>
      </c>
      <c r="D31" s="93">
        <v>2290.7777999687232</v>
      </c>
      <c r="E31" s="94">
        <f t="shared" si="9"/>
        <v>1406.0081991692232</v>
      </c>
      <c r="F31" s="94">
        <f t="shared" si="9"/>
        <v>1487.5454774520663</v>
      </c>
      <c r="G31" s="94">
        <f t="shared" si="9"/>
        <v>1444.9277648808854</v>
      </c>
      <c r="H31" s="94">
        <f t="shared" si="9"/>
        <v>1237.4441813218896</v>
      </c>
      <c r="I31" s="94">
        <f t="shared" si="9"/>
        <v>1322.2787433842552</v>
      </c>
      <c r="J31" s="94">
        <f t="shared" si="9"/>
        <v>1406.645212393478</v>
      </c>
      <c r="K31" s="94">
        <f t="shared" si="9"/>
        <v>1513.140385048966</v>
      </c>
      <c r="L31" s="94">
        <f t="shared" si="9"/>
        <v>912.42240105355609</v>
      </c>
      <c r="M31" s="94">
        <f t="shared" si="9"/>
        <v>1061.047214687891</v>
      </c>
      <c r="N31" s="94">
        <f t="shared" si="9"/>
        <v>1159.9763692727461</v>
      </c>
      <c r="O31" s="94">
        <f t="shared" si="9"/>
        <v>1190.2403430277377</v>
      </c>
      <c r="P31" s="95">
        <f t="shared" si="9"/>
        <v>1299.6197783900232</v>
      </c>
      <c r="Q31" s="96">
        <f t="shared" ref="Q31:Q38" si="11">Q9/$Q$46*100000</f>
        <v>1221.4675995440034</v>
      </c>
      <c r="R31" s="97">
        <f t="shared" si="8"/>
        <v>9.1785324803813559E-2</v>
      </c>
    </row>
    <row r="32" spans="1:18" ht="20.100000000000001" customHeight="1" x14ac:dyDescent="0.2">
      <c r="A32" s="54" t="s">
        <v>5</v>
      </c>
      <c r="B32" s="55"/>
      <c r="C32" s="92">
        <f t="shared" si="10"/>
        <v>1396.40387962421</v>
      </c>
      <c r="D32" s="93">
        <v>2567.2696501284481</v>
      </c>
      <c r="E32" s="94">
        <f t="shared" si="9"/>
        <v>1200.6895990008959</v>
      </c>
      <c r="F32" s="94">
        <f t="shared" si="9"/>
        <v>1531.5953861799303</v>
      </c>
      <c r="G32" s="94">
        <f t="shared" si="9"/>
        <v>1477.157474813496</v>
      </c>
      <c r="H32" s="94">
        <f t="shared" si="9"/>
        <v>1532.3117366449569</v>
      </c>
      <c r="I32" s="94">
        <f t="shared" si="9"/>
        <v>1419.9030086311243</v>
      </c>
      <c r="J32" s="94">
        <f t="shared" si="9"/>
        <v>1458.8778216132032</v>
      </c>
      <c r="K32" s="94">
        <f t="shared" si="9"/>
        <v>1591.4588768585809</v>
      </c>
      <c r="L32" s="94">
        <f t="shared" si="9"/>
        <v>950.40539101713625</v>
      </c>
      <c r="M32" s="94">
        <f t="shared" si="9"/>
        <v>1052.0950574706835</v>
      </c>
      <c r="N32" s="94">
        <f t="shared" si="9"/>
        <v>1244.9982642378177</v>
      </c>
      <c r="O32" s="94">
        <f t="shared" si="9"/>
        <v>1351.2797829792494</v>
      </c>
      <c r="P32" s="95">
        <f t="shared" si="9"/>
        <v>1555.5612774759466</v>
      </c>
      <c r="Q32" s="96">
        <f t="shared" si="11"/>
        <v>1315.8949195427429</v>
      </c>
      <c r="R32" s="97">
        <f t="shared" si="8"/>
        <v>9.8880922132529858E-2</v>
      </c>
    </row>
    <row r="33" spans="1:19" ht="20.100000000000001" customHeight="1" x14ac:dyDescent="0.2">
      <c r="A33" s="54" t="s">
        <v>6</v>
      </c>
      <c r="B33" s="55"/>
      <c r="C33" s="92">
        <f t="shared" si="10"/>
        <v>574.46012392812725</v>
      </c>
      <c r="D33" s="93">
        <v>1071.1084979784191</v>
      </c>
      <c r="E33" s="94">
        <f t="shared" si="9"/>
        <v>437.44739771400646</v>
      </c>
      <c r="F33" s="94">
        <f t="shared" si="9"/>
        <v>577.18069707620998</v>
      </c>
      <c r="G33" s="94">
        <f t="shared" si="9"/>
        <v>556.01884198426831</v>
      </c>
      <c r="H33" s="94">
        <f t="shared" si="9"/>
        <v>713.09636754824294</v>
      </c>
      <c r="I33" s="94">
        <f t="shared" si="9"/>
        <v>659.63624281069281</v>
      </c>
      <c r="J33" s="94">
        <f t="shared" si="9"/>
        <v>545.2854808652628</v>
      </c>
      <c r="K33" s="94">
        <f t="shared" si="9"/>
        <v>618.91950995000843</v>
      </c>
      <c r="L33" s="94">
        <f t="shared" si="9"/>
        <v>360.7251353002431</v>
      </c>
      <c r="M33" s="94">
        <f t="shared" si="9"/>
        <v>397.07148947291284</v>
      </c>
      <c r="N33" s="94">
        <f t="shared" si="9"/>
        <v>500.63035573989146</v>
      </c>
      <c r="O33" s="94">
        <f t="shared" si="9"/>
        <v>578.25124114135963</v>
      </c>
      <c r="P33" s="95">
        <f t="shared" si="9"/>
        <v>706.37107225927161</v>
      </c>
      <c r="Q33" s="96">
        <f t="shared" si="11"/>
        <v>539.9320119555573</v>
      </c>
      <c r="R33" s="97">
        <f t="shared" si="8"/>
        <v>4.057236975243407E-2</v>
      </c>
    </row>
    <row r="34" spans="1:19" ht="20.100000000000001" customHeight="1" x14ac:dyDescent="0.2">
      <c r="A34" s="54" t="s">
        <v>7</v>
      </c>
      <c r="B34" s="55"/>
      <c r="C34" s="92">
        <f t="shared" si="10"/>
        <v>689.19688922079911</v>
      </c>
      <c r="D34" s="93">
        <v>1348.1439761548781</v>
      </c>
      <c r="E34" s="94">
        <f t="shared" si="9"/>
        <v>555.88738359623164</v>
      </c>
      <c r="F34" s="94">
        <f t="shared" si="9"/>
        <v>679.23871606298951</v>
      </c>
      <c r="G34" s="94">
        <f t="shared" si="9"/>
        <v>673.66855236764411</v>
      </c>
      <c r="H34" s="94">
        <f t="shared" si="9"/>
        <v>920.17002363105235</v>
      </c>
      <c r="I34" s="94">
        <f t="shared" si="9"/>
        <v>779.09543286156179</v>
      </c>
      <c r="J34" s="94">
        <f t="shared" si="9"/>
        <v>666.01359961122103</v>
      </c>
      <c r="K34" s="94">
        <f t="shared" si="9"/>
        <v>703.17122083610923</v>
      </c>
      <c r="L34" s="94">
        <f t="shared" si="9"/>
        <v>437.52175715503631</v>
      </c>
      <c r="M34" s="94">
        <f t="shared" si="9"/>
        <v>454.3941735895479</v>
      </c>
      <c r="N34" s="94">
        <f t="shared" si="9"/>
        <v>583.21609325610711</v>
      </c>
      <c r="O34" s="94">
        <f t="shared" si="9"/>
        <v>733.21002014464125</v>
      </c>
      <c r="P34" s="95">
        <f t="shared" si="9"/>
        <v>922.83132064783592</v>
      </c>
      <c r="Q34" s="96">
        <f t="shared" si="11"/>
        <v>658.9714042692782</v>
      </c>
      <c r="R34" s="97">
        <f t="shared" si="8"/>
        <v>4.9517403818046916E-2</v>
      </c>
    </row>
    <row r="35" spans="1:19" ht="20.100000000000001" customHeight="1" x14ac:dyDescent="0.2">
      <c r="A35" s="54" t="s">
        <v>8</v>
      </c>
      <c r="B35" s="55"/>
      <c r="C35" s="92">
        <f t="shared" si="10"/>
        <v>257.10972033107532</v>
      </c>
      <c r="D35" s="93">
        <v>494.76797385088418</v>
      </c>
      <c r="E35" s="94">
        <f t="shared" si="9"/>
        <v>202.60364347188661</v>
      </c>
      <c r="F35" s="94">
        <f t="shared" si="9"/>
        <v>243.81533843200452</v>
      </c>
      <c r="G35" s="94">
        <f t="shared" si="9"/>
        <v>267.75451328630351</v>
      </c>
      <c r="H35" s="94">
        <f t="shared" si="9"/>
        <v>324.85408637287088</v>
      </c>
      <c r="I35" s="94">
        <f t="shared" si="9"/>
        <v>278.7908514829553</v>
      </c>
      <c r="J35" s="94">
        <f t="shared" si="9"/>
        <v>235.71639032491362</v>
      </c>
      <c r="K35" s="94">
        <f t="shared" si="9"/>
        <v>269.70718716254817</v>
      </c>
      <c r="L35" s="94">
        <f t="shared" si="9"/>
        <v>151.70542114678426</v>
      </c>
      <c r="M35" s="94">
        <f t="shared" si="9"/>
        <v>167.34758410876583</v>
      </c>
      <c r="N35" s="94">
        <f t="shared" si="9"/>
        <v>232.40942062085472</v>
      </c>
      <c r="O35" s="94">
        <f t="shared" si="9"/>
        <v>264.9991271309284</v>
      </c>
      <c r="P35" s="95">
        <f t="shared" si="9"/>
        <v>325.29117422389305</v>
      </c>
      <c r="Q35" s="96">
        <f t="shared" si="11"/>
        <v>240.65033473633989</v>
      </c>
      <c r="R35" s="97">
        <f t="shared" si="8"/>
        <v>1.8083303352595958E-2</v>
      </c>
    </row>
    <row r="36" spans="1:19" ht="20.100000000000001" customHeight="1" x14ac:dyDescent="0.2">
      <c r="A36" s="54" t="s">
        <v>9</v>
      </c>
      <c r="B36" s="55"/>
      <c r="C36" s="92">
        <f t="shared" si="10"/>
        <v>142.37295503840343</v>
      </c>
      <c r="D36" s="93">
        <v>269.13904741195427</v>
      </c>
      <c r="E36" s="94">
        <f t="shared" si="9"/>
        <v>101.81087611652595</v>
      </c>
      <c r="F36" s="94">
        <f t="shared" si="9"/>
        <v>132.69355221726937</v>
      </c>
      <c r="G36" s="94">
        <f t="shared" si="9"/>
        <v>167.6846446843517</v>
      </c>
      <c r="H36" s="94">
        <f t="shared" si="9"/>
        <v>174.33835968677403</v>
      </c>
      <c r="I36" s="94">
        <f t="shared" si="9"/>
        <v>156.0089554836515</v>
      </c>
      <c r="J36" s="94">
        <f t="shared" si="9"/>
        <v>148.66204162537164</v>
      </c>
      <c r="K36" s="94">
        <f t="shared" si="9"/>
        <v>140.02397020506902</v>
      </c>
      <c r="L36" s="94">
        <f t="shared" si="9"/>
        <v>86.462273376340448</v>
      </c>
      <c r="M36" s="94">
        <f t="shared" si="9"/>
        <v>102.58883391654713</v>
      </c>
      <c r="N36" s="94">
        <f t="shared" si="9"/>
        <v>144.46413671715604</v>
      </c>
      <c r="O36" s="94">
        <f t="shared" si="9"/>
        <v>160.6471392451742</v>
      </c>
      <c r="P36" s="95">
        <f t="shared" si="9"/>
        <v>171.65761172764803</v>
      </c>
      <c r="Q36" s="96">
        <f t="shared" si="11"/>
        <v>136.03967630636382</v>
      </c>
      <c r="R36" s="97">
        <f t="shared" si="8"/>
        <v>1.0222494547253391E-2</v>
      </c>
    </row>
    <row r="37" spans="1:19" ht="20.100000000000001" customHeight="1" x14ac:dyDescent="0.2">
      <c r="A37" s="98" t="s">
        <v>15</v>
      </c>
      <c r="B37" s="99"/>
      <c r="C37" s="92">
        <f>C15/$C$46*100000</f>
        <v>181.8088662486046</v>
      </c>
      <c r="D37" s="93">
        <v>336.25651375609516</v>
      </c>
      <c r="E37" s="94">
        <f t="shared" si="9"/>
        <v>134.05098688675915</v>
      </c>
      <c r="F37" s="94">
        <f t="shared" si="9"/>
        <v>182.90682266014318</v>
      </c>
      <c r="G37" s="94">
        <f t="shared" si="9"/>
        <v>176.47456557506368</v>
      </c>
      <c r="H37" s="94">
        <f t="shared" si="9"/>
        <v>161.84397174935592</v>
      </c>
      <c r="I37" s="94">
        <f t="shared" si="9"/>
        <v>156.16717957643411</v>
      </c>
      <c r="J37" s="94">
        <f t="shared" si="9"/>
        <v>147.13141571417091</v>
      </c>
      <c r="K37" s="94">
        <f t="shared" si="9"/>
        <v>183.08218864585294</v>
      </c>
      <c r="L37" s="94">
        <f t="shared" si="9"/>
        <v>118.47974404146564</v>
      </c>
      <c r="M37" s="94">
        <f t="shared" si="9"/>
        <v>129.37311075190181</v>
      </c>
      <c r="N37" s="94">
        <f t="shared" si="9"/>
        <v>166.02413013953091</v>
      </c>
      <c r="O37" s="94">
        <f t="shared" si="9"/>
        <v>165.9431987807294</v>
      </c>
      <c r="P37" s="95">
        <f t="shared" si="9"/>
        <v>194.48807408742522</v>
      </c>
      <c r="Q37" s="96">
        <f t="shared" si="11"/>
        <v>157.65939940371831</v>
      </c>
      <c r="R37" s="97">
        <f t="shared" si="8"/>
        <v>1.1847075753828167E-2</v>
      </c>
      <c r="S37" s="81"/>
    </row>
    <row r="38" spans="1:19" ht="30" customHeight="1" thickBot="1" x14ac:dyDescent="0.25">
      <c r="A38" s="59" t="s">
        <v>34</v>
      </c>
      <c r="B38" s="60"/>
      <c r="C38" s="7">
        <f>SUM(C28:C37)</f>
        <v>13738.602012473546</v>
      </c>
      <c r="D38" s="8">
        <f t="shared" ref="D38:P38" si="12">SUM(D28:D37)</f>
        <v>25311.975603319654</v>
      </c>
      <c r="E38" s="8">
        <f t="shared" si="12"/>
        <v>12386.989927510655</v>
      </c>
      <c r="F38" s="8">
        <f t="shared" si="12"/>
        <v>16197.314587045701</v>
      </c>
      <c r="G38" s="8">
        <f t="shared" si="12"/>
        <v>16060.312380265501</v>
      </c>
      <c r="H38" s="8">
        <f t="shared" si="12"/>
        <v>13539.085360825427</v>
      </c>
      <c r="I38" s="8">
        <f t="shared" si="12"/>
        <v>13915.650736137595</v>
      </c>
      <c r="J38" s="8">
        <f t="shared" si="12"/>
        <v>15171.946688299511</v>
      </c>
      <c r="K38" s="8">
        <f t="shared" si="12"/>
        <v>16005.790821818651</v>
      </c>
      <c r="L38" s="8">
        <f t="shared" si="12"/>
        <v>11081.291904941339</v>
      </c>
      <c r="M38" s="8">
        <f t="shared" si="12"/>
        <v>11998.778463708748</v>
      </c>
      <c r="N38" s="8">
        <f t="shared" si="12"/>
        <v>13776.835796897554</v>
      </c>
      <c r="O38" s="8">
        <f t="shared" si="12"/>
        <v>12846.67123043155</v>
      </c>
      <c r="P38" s="9">
        <f t="shared" si="12"/>
        <v>12917.921912952424</v>
      </c>
      <c r="Q38" s="10">
        <f t="shared" si="11"/>
        <v>13307.874675552197</v>
      </c>
      <c r="R38" s="100"/>
    </row>
    <row r="39" spans="1:19" ht="20.100000000000001" customHeight="1" x14ac:dyDescent="0.2">
      <c r="A39" s="56" t="s">
        <v>2</v>
      </c>
      <c r="B39" s="41" t="s">
        <v>10</v>
      </c>
      <c r="C39" s="101">
        <f>SUM(C28:C31)</f>
        <v>10497.249578082328</v>
      </c>
      <c r="D39" s="101">
        <f>SUM(D28:D31)</f>
        <v>19225.289944038974</v>
      </c>
      <c r="E39" s="101">
        <f t="shared" ref="E39:P39" si="13">SUM(E28:E31)</f>
        <v>9754.5000407243497</v>
      </c>
      <c r="F39" s="101">
        <f t="shared" si="13"/>
        <v>12849.884074417154</v>
      </c>
      <c r="G39" s="101">
        <f t="shared" si="13"/>
        <v>12741.553787554374</v>
      </c>
      <c r="H39" s="101">
        <f t="shared" si="13"/>
        <v>9712.470815192175</v>
      </c>
      <c r="I39" s="101">
        <f t="shared" si="13"/>
        <v>10466.049065291172</v>
      </c>
      <c r="J39" s="101">
        <f t="shared" si="13"/>
        <v>11970.259938545369</v>
      </c>
      <c r="K39" s="101">
        <f t="shared" si="13"/>
        <v>12499.427868160481</v>
      </c>
      <c r="L39" s="101">
        <f t="shared" si="13"/>
        <v>8975.9921829043324</v>
      </c>
      <c r="M39" s="101">
        <f t="shared" si="13"/>
        <v>9695.9082143983887</v>
      </c>
      <c r="N39" s="101">
        <f t="shared" si="13"/>
        <v>10905.093396186196</v>
      </c>
      <c r="O39" s="101">
        <f t="shared" si="13"/>
        <v>9592.3407210094683</v>
      </c>
      <c r="P39" s="101">
        <f t="shared" si="13"/>
        <v>9041.7213825304043</v>
      </c>
      <c r="Q39" s="20">
        <f>SUM(Q28:Q31)</f>
        <v>10258.726929338198</v>
      </c>
      <c r="R39" s="102">
        <f>SUM(R28:R31)</f>
        <v>0.77087643064331168</v>
      </c>
    </row>
    <row r="40" spans="1:19" ht="20.100000000000001" customHeight="1" x14ac:dyDescent="0.2">
      <c r="A40" s="57"/>
      <c r="B40" s="40" t="s">
        <v>11</v>
      </c>
      <c r="C40" s="23">
        <f>SUM(C32:C37)</f>
        <v>3241.35243439122</v>
      </c>
      <c r="D40" s="23">
        <f t="shared" ref="D40:P40" si="14">SUM(D32:D37)</f>
        <v>6086.6856592806789</v>
      </c>
      <c r="E40" s="23">
        <f t="shared" si="14"/>
        <v>2632.4898867863058</v>
      </c>
      <c r="F40" s="23">
        <f t="shared" si="14"/>
        <v>3347.4305126285467</v>
      </c>
      <c r="G40" s="23">
        <f t="shared" si="14"/>
        <v>3318.7585927111268</v>
      </c>
      <c r="H40" s="23">
        <f t="shared" si="14"/>
        <v>3826.6145456332529</v>
      </c>
      <c r="I40" s="23">
        <f t="shared" si="14"/>
        <v>3449.6016708464194</v>
      </c>
      <c r="J40" s="23">
        <f t="shared" si="14"/>
        <v>3201.6867497541439</v>
      </c>
      <c r="K40" s="23">
        <f t="shared" si="14"/>
        <v>3506.3629536581684</v>
      </c>
      <c r="L40" s="23">
        <f t="shared" si="14"/>
        <v>2105.2997220370057</v>
      </c>
      <c r="M40" s="23">
        <f t="shared" si="14"/>
        <v>2302.8702493103592</v>
      </c>
      <c r="N40" s="23">
        <f t="shared" si="14"/>
        <v>2871.7424007113577</v>
      </c>
      <c r="O40" s="23">
        <f t="shared" si="14"/>
        <v>3254.3305094220814</v>
      </c>
      <c r="P40" s="23">
        <f t="shared" si="14"/>
        <v>3876.2005304220202</v>
      </c>
      <c r="Q40" s="25">
        <f>SUM(Q32:Q37)</f>
        <v>3049.1477462140006</v>
      </c>
      <c r="R40" s="97">
        <f>SUM(R32:R37)</f>
        <v>0.22912356935668834</v>
      </c>
    </row>
    <row r="41" spans="1:19" ht="20.100000000000001" customHeight="1" x14ac:dyDescent="0.2">
      <c r="A41" s="57"/>
      <c r="B41" s="103" t="s">
        <v>12</v>
      </c>
      <c r="C41" s="27">
        <f>SUM(C33:C37)</f>
        <v>1844.9485547670097</v>
      </c>
      <c r="D41" s="27">
        <f t="shared" ref="D41:P41" si="15">SUM(D33:D37)</f>
        <v>3519.4160091522308</v>
      </c>
      <c r="E41" s="27">
        <f t="shared" si="15"/>
        <v>1431.8002877854099</v>
      </c>
      <c r="F41" s="27">
        <f t="shared" si="15"/>
        <v>1815.8351264486166</v>
      </c>
      <c r="G41" s="27">
        <f t="shared" si="15"/>
        <v>1841.6011178976314</v>
      </c>
      <c r="H41" s="27">
        <f t="shared" si="15"/>
        <v>2294.302808988296</v>
      </c>
      <c r="I41" s="27">
        <f t="shared" si="15"/>
        <v>2029.6986622152956</v>
      </c>
      <c r="J41" s="27">
        <f t="shared" si="15"/>
        <v>1742.80892814094</v>
      </c>
      <c r="K41" s="27">
        <f t="shared" si="15"/>
        <v>1914.9040767995875</v>
      </c>
      <c r="L41" s="27">
        <f t="shared" si="15"/>
        <v>1154.8943310198697</v>
      </c>
      <c r="M41" s="27">
        <f t="shared" si="15"/>
        <v>1250.7751918396755</v>
      </c>
      <c r="N41" s="27">
        <f t="shared" si="15"/>
        <v>1626.74413647354</v>
      </c>
      <c r="O41" s="27">
        <f t="shared" si="15"/>
        <v>1903.0507264428329</v>
      </c>
      <c r="P41" s="27">
        <f t="shared" si="15"/>
        <v>2320.6392529460736</v>
      </c>
      <c r="Q41" s="29">
        <f>SUM(Q33:Q37)</f>
        <v>1733.2528266712573</v>
      </c>
      <c r="R41" s="104">
        <f>SUM(R33:R37)</f>
        <v>0.13024264722415851</v>
      </c>
    </row>
    <row r="42" spans="1:19" ht="20.100000000000001" customHeight="1" x14ac:dyDescent="0.2">
      <c r="A42" s="57"/>
      <c r="B42" s="103" t="s">
        <v>13</v>
      </c>
      <c r="C42" s="27">
        <f>SUM(C34:C37)</f>
        <v>1270.4884308388823</v>
      </c>
      <c r="D42" s="27">
        <f t="shared" ref="D42:P42" si="16">SUM(D34:D37)</f>
        <v>2448.3075111738117</v>
      </c>
      <c r="E42" s="27">
        <f t="shared" si="16"/>
        <v>994.35289007140329</v>
      </c>
      <c r="F42" s="27">
        <f t="shared" si="16"/>
        <v>1238.6544293724066</v>
      </c>
      <c r="G42" s="27">
        <f t="shared" si="16"/>
        <v>1285.582275913363</v>
      </c>
      <c r="H42" s="27">
        <f t="shared" si="16"/>
        <v>1581.2064414400531</v>
      </c>
      <c r="I42" s="27">
        <f t="shared" si="16"/>
        <v>1370.0624194046029</v>
      </c>
      <c r="J42" s="27">
        <f t="shared" si="16"/>
        <v>1197.5234472756772</v>
      </c>
      <c r="K42" s="27">
        <f t="shared" si="16"/>
        <v>1295.9845668495793</v>
      </c>
      <c r="L42" s="27">
        <f t="shared" si="16"/>
        <v>794.16919571962671</v>
      </c>
      <c r="M42" s="27">
        <f t="shared" si="16"/>
        <v>853.70370236676263</v>
      </c>
      <c r="N42" s="27">
        <f t="shared" si="16"/>
        <v>1126.1137807336488</v>
      </c>
      <c r="O42" s="27">
        <f t="shared" si="16"/>
        <v>1324.7994853014734</v>
      </c>
      <c r="P42" s="27">
        <f t="shared" si="16"/>
        <v>1614.2681806868025</v>
      </c>
      <c r="Q42" s="29">
        <f>SUM(Q34:Q37)</f>
        <v>1193.3208147157002</v>
      </c>
      <c r="R42" s="104">
        <f>SUM(R34:R37)</f>
        <v>8.967027747172443E-2</v>
      </c>
    </row>
    <row r="43" spans="1:19" ht="20.100000000000001" customHeight="1" thickBot="1" x14ac:dyDescent="0.25">
      <c r="A43" s="58"/>
      <c r="B43" s="105" t="s">
        <v>14</v>
      </c>
      <c r="C43" s="32">
        <f>SUM(C35:C37)</f>
        <v>581.29154161808333</v>
      </c>
      <c r="D43" s="32">
        <f>SUM(D35:D37)</f>
        <v>1100.1635350189335</v>
      </c>
      <c r="E43" s="32">
        <f t="shared" ref="E43:P43" si="17">SUM(E35:E37)</f>
        <v>438.46550647517165</v>
      </c>
      <c r="F43" s="32">
        <f t="shared" si="17"/>
        <v>559.41571330941701</v>
      </c>
      <c r="G43" s="32">
        <f t="shared" si="17"/>
        <v>611.91372354571888</v>
      </c>
      <c r="H43" s="32">
        <f t="shared" si="17"/>
        <v>661.0364178090008</v>
      </c>
      <c r="I43" s="32">
        <f t="shared" si="17"/>
        <v>590.96698654304089</v>
      </c>
      <c r="J43" s="32">
        <f t="shared" si="17"/>
        <v>531.50984766445617</v>
      </c>
      <c r="K43" s="32">
        <f t="shared" si="17"/>
        <v>592.8133460134701</v>
      </c>
      <c r="L43" s="32">
        <f t="shared" si="17"/>
        <v>356.64743856459035</v>
      </c>
      <c r="M43" s="32">
        <f t="shared" si="17"/>
        <v>399.30952877721472</v>
      </c>
      <c r="N43" s="32">
        <f t="shared" si="17"/>
        <v>542.89768747754169</v>
      </c>
      <c r="O43" s="32">
        <f t="shared" si="17"/>
        <v>591.58946515683203</v>
      </c>
      <c r="P43" s="32">
        <f t="shared" si="17"/>
        <v>691.4368600389663</v>
      </c>
      <c r="Q43" s="34">
        <f>SUM(Q35:Q37)</f>
        <v>534.34941044642198</v>
      </c>
      <c r="R43" s="106">
        <f>SUM(R35:R37)</f>
        <v>4.0152873653677514E-2</v>
      </c>
    </row>
    <row r="44" spans="1:19" ht="20.100000000000001" customHeight="1" x14ac:dyDescent="0.2">
      <c r="C44" s="85"/>
      <c r="D44" s="85"/>
    </row>
    <row r="45" spans="1:19" s="110" customFormat="1" ht="20.100000000000001" customHeight="1" x14ac:dyDescent="0.2">
      <c r="A45" s="108"/>
      <c r="B45" s="36" t="s">
        <v>16</v>
      </c>
      <c r="C45" s="37" t="s">
        <v>20</v>
      </c>
      <c r="D45" s="37" t="s">
        <v>22</v>
      </c>
      <c r="E45" s="37" t="s">
        <v>27</v>
      </c>
      <c r="F45" s="37" t="s">
        <v>29</v>
      </c>
      <c r="G45" s="37" t="s">
        <v>18</v>
      </c>
      <c r="H45" s="37" t="s">
        <v>35</v>
      </c>
      <c r="I45" s="37" t="s">
        <v>28</v>
      </c>
      <c r="J45" s="37" t="s">
        <v>25</v>
      </c>
      <c r="K45" s="37" t="s">
        <v>17</v>
      </c>
      <c r="L45" s="37" t="s">
        <v>19</v>
      </c>
      <c r="M45" s="37" t="s">
        <v>26</v>
      </c>
      <c r="N45" s="37" t="s">
        <v>24</v>
      </c>
      <c r="O45" s="37" t="s">
        <v>21</v>
      </c>
      <c r="P45" s="37" t="s">
        <v>23</v>
      </c>
      <c r="Q45" s="38" t="s">
        <v>0</v>
      </c>
      <c r="R45" s="109"/>
    </row>
    <row r="46" spans="1:19" s="110" customFormat="1" ht="20.100000000000001" customHeight="1" x14ac:dyDescent="0.2">
      <c r="A46" s="108"/>
      <c r="B46" s="36" t="s">
        <v>42</v>
      </c>
      <c r="C46" s="1">
        <v>644083</v>
      </c>
      <c r="D46" s="1">
        <v>1191989</v>
      </c>
      <c r="E46" s="1">
        <v>294664</v>
      </c>
      <c r="F46" s="1">
        <v>551647</v>
      </c>
      <c r="G46" s="1">
        <v>443690</v>
      </c>
      <c r="H46" s="1">
        <v>1200539</v>
      </c>
      <c r="I46" s="1">
        <v>632015</v>
      </c>
      <c r="J46" s="1">
        <v>522662</v>
      </c>
      <c r="K46" s="1">
        <v>589899</v>
      </c>
      <c r="L46" s="1">
        <v>1324277</v>
      </c>
      <c r="M46" s="1">
        <v>1385141</v>
      </c>
      <c r="N46" s="1">
        <v>820965</v>
      </c>
      <c r="O46" s="1">
        <v>509813</v>
      </c>
      <c r="P46" s="1">
        <v>582555</v>
      </c>
      <c r="Q46" s="2">
        <v>10693939</v>
      </c>
    </row>
    <row r="49" spans="1:17" ht="14.25" x14ac:dyDescent="0.2">
      <c r="B49" s="39" t="s">
        <v>43</v>
      </c>
    </row>
    <row r="50" spans="1:17" ht="18" x14ac:dyDescent="0.2">
      <c r="I50" s="111"/>
      <c r="J50" s="111"/>
      <c r="K50" s="112"/>
    </row>
    <row r="51" spans="1:17" ht="12.75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3" spans="1:17" ht="12" customHeight="1" x14ac:dyDescent="0.2"/>
  </sheetData>
  <mergeCells count="60">
    <mergeCell ref="O26:O27"/>
    <mergeCell ref="A17:A21"/>
    <mergeCell ref="A13:B13"/>
    <mergeCell ref="A14:B14"/>
    <mergeCell ref="A15:B15"/>
    <mergeCell ref="A16:B16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2021-07-29T13:38:14Z</cp:lastPrinted>
  <dcterms:created xsi:type="dcterms:W3CDTF">1997-01-24T11:07:25Z</dcterms:created>
  <dcterms:modified xsi:type="dcterms:W3CDTF">2021-07-29T13:38:20Z</dcterms:modified>
</cp:coreProperties>
</file>